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D:\PHỤC HY\Excel\"/>
    </mc:Choice>
  </mc:AlternateContent>
  <xr:revisionPtr revIDLastSave="0" documentId="13_ncr:1_{FC1340B3-4A97-4B04-966D-285E25E0D729}" xr6:coauthVersionLast="47" xr6:coauthVersionMax="47" xr10:uidLastSave="{00000000-0000-0000-0000-000000000000}"/>
  <bookViews>
    <workbookView xWindow="-110" yWindow="-110" windowWidth="38620" windowHeight="21100" xr2:uid="{00000000-000D-0000-FFFF-FFFF00000000}"/>
  </bookViews>
  <sheets>
    <sheet name="Phiếu đề xuất" sheetId="1" r:id="rId1"/>
    <sheet name="Danh mục VPP" sheetId="2" r:id="rId2"/>
    <sheet name="Theo dõi duyệt" sheetId="3" r:id="rId3"/>
    <sheet name="Tổng hợp" sheetId="4" r:id="rId4"/>
    <sheet name="Nhà cung cấp" sheetId="5" r:id="rId5"/>
    <sheet name="Hạn mức duyệt" sheetId="6" r:id="rId6"/>
    <sheet name="Hướng dẫn sử dụng"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 l="1"/>
  <c r="H12" i="1"/>
  <c r="B5" i="4"/>
  <c r="E5" i="4"/>
  <c r="A2" i="3"/>
  <c r="C16" i="4" s="1"/>
  <c r="H23" i="1"/>
  <c r="H22" i="1"/>
  <c r="H21" i="1"/>
  <c r="H20" i="1"/>
  <c r="H19" i="1"/>
  <c r="H18" i="1"/>
  <c r="H17" i="1"/>
  <c r="H16" i="1"/>
  <c r="H15" i="1"/>
  <c r="H14" i="1"/>
  <c r="H13" i="1"/>
  <c r="B2" i="3" l="1"/>
  <c r="D2" i="3"/>
  <c r="C12" i="4"/>
  <c r="C13" i="4"/>
  <c r="B4" i="4"/>
  <c r="F7" i="4"/>
  <c r="C14" i="4"/>
  <c r="B12" i="4"/>
  <c r="E2" i="3"/>
  <c r="F2" i="3"/>
  <c r="G2" i="3"/>
  <c r="J2" i="3"/>
  <c r="E4" i="4"/>
  <c r="B15" i="4"/>
  <c r="E9" i="4"/>
  <c r="F6" i="4"/>
  <c r="B14" i="4"/>
  <c r="F4" i="4"/>
  <c r="B8" i="4"/>
  <c r="C15" i="4"/>
  <c r="F5" i="4"/>
  <c r="B6" i="4"/>
  <c r="B13" i="4"/>
  <c r="E7" i="4"/>
  <c r="E8" i="4"/>
  <c r="B16" i="4"/>
  <c r="F9" i="4"/>
  <c r="C2" i="3"/>
  <c r="E6" i="4"/>
  <c r="B7" i="4"/>
  <c r="F8" i="4"/>
  <c r="G4" i="4" l="1"/>
  <c r="G9" i="4"/>
  <c r="G7" i="4"/>
  <c r="G6" i="4"/>
  <c r="G8" i="4"/>
  <c r="G5" i="4"/>
</calcChain>
</file>

<file path=xl/sharedStrings.xml><?xml version="1.0" encoding="utf-8"?>
<sst xmlns="http://schemas.openxmlformats.org/spreadsheetml/2006/main" count="309" uniqueCount="242">
  <si>
    <t>PHIẾU ĐỀ XUẤT MUA VĂN PHÒNG PHẨM</t>
  </si>
  <si>
    <t>Công ty</t>
  </si>
  <si>
    <t>Số phiếu</t>
  </si>
  <si>
    <t>Ngày lập</t>
  </si>
  <si>
    <t>I. THÔNG TIN ĐỀ XUẤT</t>
  </si>
  <si>
    <t>Kính gửi</t>
  </si>
  <si>
    <t>Ban Giám đốc / Phòng HCNS / Phòng Kế toán</t>
  </si>
  <si>
    <t>Bộ phận đề xuất</t>
  </si>
  <si>
    <t>Người đề xuất</t>
  </si>
  <si>
    <t>Chức vụ</t>
  </si>
  <si>
    <t>Mức độ ưu tiên</t>
  </si>
  <si>
    <t>Bình thường</t>
  </si>
  <si>
    <t>Email/SĐT</t>
  </si>
  <si>
    <t>Thời gian cần hàng</t>
  </si>
  <si>
    <t>Ngân sách/Dự án</t>
  </si>
  <si>
    <t>Lý do đề xuất</t>
  </si>
  <si>
    <t>II. DANH MỤC VĂN PHÒNG PHẨM ĐỀ XUẤT MUA</t>
  </si>
  <si>
    <t>STT</t>
  </si>
  <si>
    <t>Mã hàng</t>
  </si>
  <si>
    <t>Tên văn phòng phẩm</t>
  </si>
  <si>
    <t>Quy cách</t>
  </si>
  <si>
    <t>ĐVT</t>
  </si>
  <si>
    <t>Số lượng</t>
  </si>
  <si>
    <t>Đơn giá dự kiến</t>
  </si>
  <si>
    <t>Thành tiền</t>
  </si>
  <si>
    <t>Mục đích sử dụng / Ghi chú</t>
  </si>
  <si>
    <t>Trạng thái</t>
  </si>
  <si>
    <t>Chờ duyệt</t>
  </si>
  <si>
    <t>TỔNG CỘNG</t>
  </si>
  <si>
    <t>VNĐ</t>
  </si>
  <si>
    <t>Tổng tiền bằng chữ</t>
  </si>
  <si>
    <t>III. KIỂM TRA TỒN KHO, Ý KIẾN DUYỆT VÀ KÝ XÁC NHẬN</t>
  </si>
  <si>
    <t>Nội dung</t>
  </si>
  <si>
    <t>Ý kiến / Ghi chú</t>
  </si>
  <si>
    <t>Người phụ trách</t>
  </si>
  <si>
    <t>Ngày xác nhận</t>
  </si>
  <si>
    <t>Chữ ký</t>
  </si>
  <si>
    <t>Số lượng tồn</t>
  </si>
  <si>
    <t>Xử lý đề xuất</t>
  </si>
  <si>
    <t>Kho/HCNS kiểm tra tồn kho</t>
  </si>
  <si>
    <t>Kế toán kiểm tra ngân sách</t>
  </si>
  <si>
    <t>Trưởng bộ phận duyệt nhu cầu</t>
  </si>
  <si>
    <t>Ban Giám đốc / Người được ủy quyền</t>
  </si>
  <si>
    <t>Trưởng bộ phận</t>
  </si>
  <si>
    <t>HCNS/Kho</t>
  </si>
  <si>
    <t>Kế toán</t>
  </si>
  <si>
    <t>Phê duyệt</t>
  </si>
  <si>
    <t>Ký, ghi rõ họ tên</t>
  </si>
  <si>
    <t>Ghi chú: Phiếu này là biểu mẫu nội bộ trước mua hàng, không thay thế hóa đơn VAT, phiếu chi hoặc đơn đặt hàng gửi nhà cung cấp. Nên kiểm tra tồn kho trước khi mua và lưu cùng báo giá/hóa đơn/phiếu nhập-xuất kho nếu có.</t>
  </si>
  <si>
    <t>Nhóm hàng</t>
  </si>
  <si>
    <t>Đơn giá tham khảo</t>
  </si>
  <si>
    <t>Nhà cung cấp gợi ý</t>
  </si>
  <si>
    <t>Ghi chú</t>
  </si>
  <si>
    <t>VPP-001</t>
  </si>
  <si>
    <t>Giấy in</t>
  </si>
  <si>
    <t>Giấy A4 70gsm</t>
  </si>
  <si>
    <t>500 tờ/ram</t>
  </si>
  <si>
    <t>Ram</t>
  </si>
  <si>
    <t>Dùng cho in ấn hằng ngày</t>
  </si>
  <si>
    <t>VPP-002</t>
  </si>
  <si>
    <t>Giấy A4 80gsm</t>
  </si>
  <si>
    <t>In hồ sơ cần độ dày tốt hơn</t>
  </si>
  <si>
    <t>VPP-003</t>
  </si>
  <si>
    <t>Bút viết</t>
  </si>
  <si>
    <t>Bút bi xanh</t>
  </si>
  <si>
    <t>0.5mm, hộp 20 cây</t>
  </si>
  <si>
    <t>Hộp</t>
  </si>
  <si>
    <t>Cấp phát nhân viên</t>
  </si>
  <si>
    <t>VPP-004</t>
  </si>
  <si>
    <t>Bút ký</t>
  </si>
  <si>
    <t>Mực xanh/đen</t>
  </si>
  <si>
    <t>Cây</t>
  </si>
  <si>
    <t>Ký chứng từ, hợp đồng</t>
  </si>
  <si>
    <t>VPP-005</t>
  </si>
  <si>
    <t>Lưu trữ</t>
  </si>
  <si>
    <t>Bìa hồ sơ A4</t>
  </si>
  <si>
    <t>Bìa giấy</t>
  </si>
  <si>
    <t>Cái</t>
  </si>
  <si>
    <t>Lưu hồ sơ kế toán</t>
  </si>
  <si>
    <t>VPP-006</t>
  </si>
  <si>
    <t>File còng A4</t>
  </si>
  <si>
    <t>7cm</t>
  </si>
  <si>
    <t>Lưu chứng từ</t>
  </si>
  <si>
    <t>VPP-007</t>
  </si>
  <si>
    <t>Bìa trình ký</t>
  </si>
  <si>
    <t>A4</t>
  </si>
  <si>
    <t>Trình ký nội bộ</t>
  </si>
  <si>
    <t>VPP-008</t>
  </si>
  <si>
    <t>Kẹp ghim</t>
  </si>
  <si>
    <t>Kim bấm số 10</t>
  </si>
  <si>
    <t>Dùng với máy bấm kim nhỏ</t>
  </si>
  <si>
    <t>VPP-009</t>
  </si>
  <si>
    <t>Máy bấm kim</t>
  </si>
  <si>
    <t>Số 10</t>
  </si>
  <si>
    <t>Dùng tại bàn làm việc</t>
  </si>
  <si>
    <t>VPP-010</t>
  </si>
  <si>
    <t>Kẹp giấy</t>
  </si>
  <si>
    <t>Kẹp tài liệu</t>
  </si>
  <si>
    <t>VPP-011</t>
  </si>
  <si>
    <t>Dán/cắt</t>
  </si>
  <si>
    <t>Băng keo trong</t>
  </si>
  <si>
    <t>Cuộn lớn</t>
  </si>
  <si>
    <t>Cuộn</t>
  </si>
  <si>
    <t>Đóng gói, dán hồ sơ</t>
  </si>
  <si>
    <t>VPP-012</t>
  </si>
  <si>
    <t>Dao rọc giấy</t>
  </si>
  <si>
    <t>Lưỡi lớn</t>
  </si>
  <si>
    <t>Cắt giấy/thùng</t>
  </si>
  <si>
    <t>VPP-013</t>
  </si>
  <si>
    <t>Giấy note</t>
  </si>
  <si>
    <t>3x3 inch</t>
  </si>
  <si>
    <t>Tập</t>
  </si>
  <si>
    <t>Ghi chú công việc</t>
  </si>
  <si>
    <t>VPP-014</t>
  </si>
  <si>
    <t>In ấn</t>
  </si>
  <si>
    <t>Mực in</t>
  </si>
  <si>
    <t>Theo mã máy in</t>
  </si>
  <si>
    <t>Cần ghi đúng mã máy in</t>
  </si>
  <si>
    <t>VPP-015</t>
  </si>
  <si>
    <t>Vệ sinh bàn làm việc</t>
  </si>
  <si>
    <t>Khăn giấy</t>
  </si>
  <si>
    <t>Dùng chung văn phòng</t>
  </si>
  <si>
    <t>VPP-016</t>
  </si>
  <si>
    <t>Pin</t>
  </si>
  <si>
    <t>Pin AA/AAA</t>
  </si>
  <si>
    <t>Vỉ</t>
  </si>
  <si>
    <t>Dùng cho chuột/bàn phím/remote</t>
  </si>
  <si>
    <t>VPP-017</t>
  </si>
  <si>
    <t>Bao bì</t>
  </si>
  <si>
    <t>Phong bì</t>
  </si>
  <si>
    <t>Tập 100 cái</t>
  </si>
  <si>
    <t>Gửi hồ sơ, chứng từ</t>
  </si>
  <si>
    <t>VPP-018</t>
  </si>
  <si>
    <t>Sổ sách</t>
  </si>
  <si>
    <t>Sổ tay</t>
  </si>
  <si>
    <t>A5</t>
  </si>
  <si>
    <t>Quyển</t>
  </si>
  <si>
    <t>Ghi chép họp/nội bộ</t>
  </si>
  <si>
    <t>Phòng ban</t>
  </si>
  <si>
    <t>Tổng tiền</t>
  </si>
  <si>
    <t>Người duyệt</t>
  </si>
  <si>
    <t>Ngày duyệt</t>
  </si>
  <si>
    <t>Ngày cần hàng</t>
  </si>
  <si>
    <t>TỔNG HỢP ĐỀ XUẤT MUA VĂN PHÒNG PHẨM</t>
  </si>
  <si>
    <t>Chỉ tiêu</t>
  </si>
  <si>
    <t>Giá trị</t>
  </si>
  <si>
    <t>Tỷ trọng</t>
  </si>
  <si>
    <t>Tổng số phiếu có dữ liệu</t>
  </si>
  <si>
    <t>Tổng giá trị đề xuất</t>
  </si>
  <si>
    <t>Đã duyệt</t>
  </si>
  <si>
    <t>Số phiếu chờ duyệt</t>
  </si>
  <si>
    <t>Duyệt một phần</t>
  </si>
  <si>
    <t>Số phiếu đã duyệt</t>
  </si>
  <si>
    <t>Từ chối</t>
  </si>
  <si>
    <t>Số phiếu từ chối</t>
  </si>
  <si>
    <t>Đã mua</t>
  </si>
  <si>
    <t>Đã cấp phát</t>
  </si>
  <si>
    <t>HCNS</t>
  </si>
  <si>
    <t>Kinh doanh</t>
  </si>
  <si>
    <t>Kho</t>
  </si>
  <si>
    <t>Khác</t>
  </si>
  <si>
    <t>Mã NCC</t>
  </si>
  <si>
    <t>Tên nhà cung cấp</t>
  </si>
  <si>
    <t>Người liên hệ</t>
  </si>
  <si>
    <t>Điện thoại/Zalo</t>
  </si>
  <si>
    <t>Email</t>
  </si>
  <si>
    <t>Khu vực giao hàng</t>
  </si>
  <si>
    <t>Điều kiện thanh toán</t>
  </si>
  <si>
    <t>NCC-001</t>
  </si>
  <si>
    <t>TP.HCM</t>
  </si>
  <si>
    <t>NCC-002</t>
  </si>
  <si>
    <t>NCC-003</t>
  </si>
  <si>
    <t>NCC-004</t>
  </si>
  <si>
    <t>NCC-005</t>
  </si>
  <si>
    <t>HẠN MỨC PHÊ DUYỆT ĐỀ XUẤT MUA VĂN PHÒNG PHẨM</t>
  </si>
  <si>
    <t>Giá trị đề xuất</t>
  </si>
  <si>
    <t>Người duyệt gợi ý</t>
  </si>
  <si>
    <t>Có cần báo giá?</t>
  </si>
  <si>
    <t>Thời gian xử lý gợi ý</t>
  </si>
  <si>
    <t>Dưới 500.000đ</t>
  </si>
  <si>
    <t>Trưởng bộ phận + HCNS</t>
  </si>
  <si>
    <t>Không bắt buộc</t>
  </si>
  <si>
    <t>Trong ngày</t>
  </si>
  <si>
    <t>Áp dụng mua phát sinh nhỏ</t>
  </si>
  <si>
    <t>500.000đ - 2.000.000đ</t>
  </si>
  <si>
    <t>Trưởng bộ phận + HCNS + Kế toán</t>
  </si>
  <si>
    <t>Nên có 1 báo giá</t>
  </si>
  <si>
    <t>1-2 ngày</t>
  </si>
  <si>
    <t>Kiểm tra ngân sách trước khi mua</t>
  </si>
  <si>
    <t>2.000.000đ - 5.000.000đ</t>
  </si>
  <si>
    <t>Trưởng bộ phận + Kế toán + Giám đốc</t>
  </si>
  <si>
    <t>Nên có 2 báo giá</t>
  </si>
  <si>
    <t>2-3 ngày</t>
  </si>
  <si>
    <t>Nên gom đơn theo tháng/quý</t>
  </si>
  <si>
    <t>Trên 5.000.000đ</t>
  </si>
  <si>
    <t>Giám đốc hoặc người được ủy quyền</t>
  </si>
  <si>
    <t>Nên có 2-3 báo giá</t>
  </si>
  <si>
    <t>Theo quy chế công ty</t>
  </si>
  <si>
    <t>Cần quy trình duyệt rõ ràng</t>
  </si>
  <si>
    <t>Lưu ý: Hạn mức trên là gợi ý quản trị nội bộ, doanh nghiệp nên điều chỉnh theo quy mô, ngân sách và quy chế mua sắm riêng.</t>
  </si>
  <si>
    <t>HƯỚNG DẪN SỬ DỤNG FILE MẪU PHIẾU ĐỀ XUẤT MUA VĂN PHÒNG PHẨM</t>
  </si>
  <si>
    <t>Bước</t>
  </si>
  <si>
    <t>Việc cần làm</t>
  </si>
  <si>
    <t>Người thực hiện</t>
  </si>
  <si>
    <t>Nhập thông tin công ty, số phiếu, ngày lập, người đề xuất tại sheet Phiếu đề xuất.</t>
  </si>
  <si>
    <t>Các ô nền cam nhạt là vùng nên nhập liệu.</t>
  </si>
  <si>
    <t>Điền danh mục văn phòng phẩm: tên hàng, quy cách, đơn vị tính, số lượng, đơn giá dự kiến, mục đích sử dụng.</t>
  </si>
  <si>
    <t>Cột Thành tiền đã tự tính.</t>
  </si>
  <si>
    <t>Kho/HCNS kiểm tra tồn kho trước khi mua. Nếu còn hàng thì chuyển sang cấp phát.</t>
  </si>
  <si>
    <t>Tránh mua trùng và tồn kho cao.</t>
  </si>
  <si>
    <t>Kế toán kiểm tra ngân sách, trưởng bộ phận xác nhận nhu cầu.</t>
  </si>
  <si>
    <t>Kế toán/Trưởng bộ phận</t>
  </si>
  <si>
    <t>Có thể duyệt toàn bộ hoặc một phần.</t>
  </si>
  <si>
    <t>Sau khi duyệt, mua hàng liên hệ nhà cung cấp và cập nhật trạng thái.</t>
  </si>
  <si>
    <t>HCNS/Mua hàng</t>
  </si>
  <si>
    <t>Với đơn hàng lớn nên đính kèm báo giá.</t>
  </si>
  <si>
    <t>Lưu phiếu cùng bộ chứng từ mua hàng: báo giá, đơn đặt hàng, hóa đơn, phiếu nhập/xuất kho nếu có.</t>
  </si>
  <si>
    <t>HCNS/Kế toán</t>
  </si>
  <si>
    <t>Phục vụ đối chiếu nội bộ.</t>
  </si>
  <si>
    <t>Biểu mẫu</t>
  </si>
  <si>
    <t>Dùng khi nào</t>
  </si>
  <si>
    <t>Ai lập</t>
  </si>
  <si>
    <t>Mục đích</t>
  </si>
  <si>
    <t>Phiếu đề xuất mua VPP</t>
  </si>
  <si>
    <t>Trước khi mua hàng</t>
  </si>
  <si>
    <t>Nhân viên/phòng ban</t>
  </si>
  <si>
    <t>Xin duyệt nhu cầu mua</t>
  </si>
  <si>
    <t>Phiếu yêu cầu cấp VPP</t>
  </si>
  <si>
    <t>Khi kho còn hàng</t>
  </si>
  <si>
    <t>Xin cấp phát từ kho</t>
  </si>
  <si>
    <t>Đơn đặt hàng/PO</t>
  </si>
  <si>
    <t>Sau khi đã duyệt mua</t>
  </si>
  <si>
    <t>Mua hàng/HCNS</t>
  </si>
  <si>
    <t>Gửi nhà cung cấp</t>
  </si>
  <si>
    <t>Phiếu nhập/xuất kho</t>
  </si>
  <si>
    <t>Khi nhập hoặc cấp phát hàng</t>
  </si>
  <si>
    <t>Kho/kế toán/HCNS</t>
  </si>
  <si>
    <t>Theo dõi tồn kho</t>
  </si>
  <si>
    <t>Hóa đơn VAT</t>
  </si>
  <si>
    <t>Khi nhà cung cấp bán hàng</t>
  </si>
  <si>
    <t>Nhà cung cấp</t>
  </si>
  <si>
    <t>Chứng từ thuế/kế toán, không thay thế phiếu đề xuất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</si>
</sst>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name val="Carlito"/>
    </font>
    <font>
      <b/>
      <sz val="16"/>
      <color rgb="FFFFFFFF"/>
      <name val="Carlito"/>
    </font>
    <font>
      <b/>
      <sz val="11"/>
      <color rgb="FF1E3A8A"/>
      <name val="Carlito"/>
    </font>
    <font>
      <b/>
      <sz val="11"/>
      <name val="Carlito"/>
    </font>
    <font>
      <b/>
      <sz val="11"/>
      <color rgb="FFFFFFFF"/>
      <name val="Carlito"/>
    </font>
    <font>
      <i/>
      <sz val="11"/>
      <name val="Carlito"/>
    </font>
    <font>
      <b/>
      <sz val="15"/>
      <color rgb="FFFFFFFF"/>
      <name val="Carlito"/>
    </font>
    <font>
      <b/>
      <sz val="14"/>
      <color rgb="FFFFFFFF"/>
      <name val="Carlito"/>
    </font>
    <font>
      <sz val="11"/>
      <name val="Carlito"/>
    </font>
  </fonts>
  <fills count="12">
    <fill>
      <patternFill patternType="none"/>
    </fill>
    <fill>
      <patternFill patternType="gray125"/>
    </fill>
    <fill>
      <patternFill patternType="solid">
        <fgColor rgb="FF1E3A8A"/>
      </patternFill>
    </fill>
    <fill>
      <patternFill patternType="solid">
        <fgColor rgb="FFDBEAFE"/>
      </patternFill>
    </fill>
    <fill>
      <patternFill patternType="solid">
        <fgColor rgb="FFF3F4F6"/>
      </patternFill>
    </fill>
    <fill>
      <patternFill patternType="solid">
        <fgColor rgb="FFFFF7ED"/>
      </patternFill>
    </fill>
    <fill>
      <patternFill patternType="solid">
        <fgColor rgb="FF2563EB"/>
      </patternFill>
    </fill>
    <fill>
      <patternFill patternType="solid">
        <fgColor rgb="FFFEF3C7"/>
      </patternFill>
    </fill>
    <fill>
      <patternFill patternType="solid">
        <fgColor rgb="FFDCFCE7"/>
      </patternFill>
    </fill>
    <fill>
      <patternFill patternType="solid">
        <fgColor rgb="FFDBEAFE"/>
      </patternFill>
    </fill>
    <fill>
      <patternFill patternType="solid">
        <fgColor rgb="FF1E3A8A"/>
      </patternFill>
    </fill>
    <fill>
      <patternFill patternType="solid">
        <fgColor rgb="FF2563EB"/>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cellStyleXfs>
  <cellXfs count="32">
    <xf numFmtId="0" fontId="0" fillId="0" borderId="0" xfId="0"/>
    <xf numFmtId="0" fontId="3" fillId="4" borderId="0" xfId="1" applyFont="1" applyFill="1" applyAlignment="1">
      <alignment vertical="center" wrapText="1"/>
    </xf>
    <xf numFmtId="0" fontId="4" fillId="6" borderId="0" xfId="1" applyFont="1" applyFill="1" applyAlignment="1">
      <alignment horizontal="center" vertical="center" wrapText="1"/>
    </xf>
    <xf numFmtId="0" fontId="0" fillId="0" borderId="0" xfId="1" applyFont="1" applyAlignment="1">
      <alignment vertical="center" wrapText="1"/>
    </xf>
    <xf numFmtId="1" fontId="0" fillId="0" borderId="0" xfId="1" applyNumberFormat="1" applyFont="1" applyAlignment="1">
      <alignment vertical="center" wrapText="1"/>
    </xf>
    <xf numFmtId="3" fontId="0" fillId="0" borderId="0" xfId="1" applyNumberFormat="1" applyFont="1" applyAlignment="1">
      <alignment vertical="center" wrapText="1"/>
    </xf>
    <xf numFmtId="0" fontId="3" fillId="7" borderId="0" xfId="1" applyFont="1" applyFill="1" applyAlignment="1">
      <alignment horizontal="right" vertical="center" wrapText="1"/>
    </xf>
    <xf numFmtId="3" fontId="3" fillId="7" borderId="0" xfId="1" applyNumberFormat="1" applyFont="1" applyFill="1" applyAlignment="1">
      <alignment horizontal="right" vertical="center" wrapText="1"/>
    </xf>
    <xf numFmtId="3" fontId="3" fillId="7" borderId="0" xfId="1" applyNumberFormat="1" applyFont="1" applyFill="1" applyAlignment="1">
      <alignment horizontal="center" vertical="center" wrapText="1"/>
    </xf>
    <xf numFmtId="0" fontId="3" fillId="7" borderId="0" xfId="1" applyFont="1" applyFill="1" applyAlignment="1">
      <alignment horizontal="center" vertical="center" wrapText="1"/>
    </xf>
    <xf numFmtId="14" fontId="0" fillId="0" borderId="0" xfId="1" applyNumberFormat="1" applyFont="1" applyAlignment="1">
      <alignment vertical="center" wrapText="1"/>
    </xf>
    <xf numFmtId="9" fontId="0" fillId="0" borderId="0" xfId="1" applyNumberFormat="1" applyFont="1" applyAlignment="1">
      <alignment vertical="center" wrapText="1"/>
    </xf>
    <xf numFmtId="0" fontId="4" fillId="11" borderId="0" xfId="1" applyFont="1" applyFill="1" applyAlignment="1">
      <alignment horizontal="center" vertical="center" wrapText="1"/>
    </xf>
    <xf numFmtId="0" fontId="1" fillId="10" borderId="0" xfId="1" applyFont="1" applyFill="1" applyAlignment="1">
      <alignment horizontal="center" vertical="center" wrapText="1"/>
    </xf>
    <xf numFmtId="0" fontId="2" fillId="3" borderId="0" xfId="1" applyFont="1" applyFill="1" applyAlignment="1">
      <alignment horizontal="left" vertical="center" wrapText="1"/>
    </xf>
    <xf numFmtId="0" fontId="5" fillId="8" borderId="0" xfId="1" applyFont="1" applyFill="1" applyAlignment="1">
      <alignment vertical="center" wrapText="1"/>
    </xf>
    <xf numFmtId="0" fontId="0" fillId="0" borderId="0" xfId="1" applyFont="1" applyAlignment="1">
      <alignment vertical="center" wrapText="1"/>
    </xf>
    <xf numFmtId="0" fontId="3" fillId="0" borderId="0" xfId="1" applyFont="1" applyAlignment="1">
      <alignment horizontal="center" vertical="center" wrapText="1"/>
    </xf>
    <xf numFmtId="0" fontId="5" fillId="0" borderId="0" xfId="1" applyFont="1" applyAlignment="1">
      <alignment horizontal="center" vertical="center" wrapText="1"/>
    </xf>
    <xf numFmtId="0" fontId="2" fillId="9" borderId="0" xfId="1" applyFont="1" applyFill="1" applyAlignment="1">
      <alignment horizontal="left" vertical="center" wrapText="1"/>
    </xf>
    <xf numFmtId="0" fontId="6" fillId="2" borderId="0" xfId="1" applyFont="1" applyFill="1" applyAlignment="1">
      <alignment horizontal="center" vertical="center" wrapText="1"/>
    </xf>
    <xf numFmtId="0" fontId="7" fillId="2" borderId="0" xfId="1" applyFont="1" applyFill="1" applyAlignment="1">
      <alignment horizontal="center" vertical="center" wrapText="1"/>
    </xf>
    <xf numFmtId="0" fontId="5" fillId="7" borderId="0" xfId="1" applyFont="1" applyFill="1" applyAlignment="1">
      <alignment vertical="center" wrapText="1"/>
    </xf>
    <xf numFmtId="0" fontId="3" fillId="4" borderId="1" xfId="1" applyFont="1" applyFill="1" applyBorder="1" applyAlignment="1">
      <alignment vertical="center" wrapText="1"/>
    </xf>
    <xf numFmtId="0" fontId="0" fillId="5" borderId="1" xfId="1" applyFont="1" applyFill="1" applyBorder="1" applyAlignment="1">
      <alignment vertical="center" wrapText="1"/>
    </xf>
    <xf numFmtId="14" fontId="0" fillId="5" borderId="1" xfId="1" applyNumberFormat="1" applyFont="1" applyFill="1" applyBorder="1" applyAlignment="1">
      <alignment vertical="center" wrapText="1"/>
    </xf>
    <xf numFmtId="0" fontId="3" fillId="5" borderId="1" xfId="1" applyFont="1" applyFill="1" applyBorder="1" applyAlignment="1">
      <alignment vertical="center" wrapText="1"/>
    </xf>
    <xf numFmtId="0" fontId="3" fillId="5" borderId="1" xfId="1" applyFont="1" applyFill="1" applyBorder="1" applyAlignment="1">
      <alignment vertical="center" wrapText="1"/>
    </xf>
    <xf numFmtId="0" fontId="0" fillId="0" borderId="1" xfId="1" applyFont="1" applyBorder="1" applyAlignment="1">
      <alignment vertical="center" wrapText="1"/>
    </xf>
    <xf numFmtId="0" fontId="3" fillId="4" borderId="2" xfId="1" applyFont="1" applyFill="1" applyBorder="1" applyAlignment="1">
      <alignment horizontal="center" vertical="center" wrapText="1"/>
    </xf>
    <xf numFmtId="0" fontId="3" fillId="4" borderId="3" xfId="1" applyFont="1" applyFill="1" applyBorder="1" applyAlignment="1">
      <alignment horizontal="center" vertical="center" wrapText="1"/>
    </xf>
    <xf numFmtId="0" fontId="3" fillId="4" borderId="4" xfId="1" applyFont="1" applyFill="1" applyBorder="1" applyAlignment="1">
      <alignment horizontal="center" vertical="center" wrapText="1"/>
    </xf>
  </cellXfs>
  <cellStyles count="2">
    <cellStyle name="Bình thường" xfId="0" builtinId="0"/>
    <cellStyle name="Normal" xfId="1" xr:uid="{00000000-0005-0000-0000-000000000000}"/>
  </cellStyles>
  <dxfs count="3">
    <dxf>
      <fill>
        <patternFill>
          <bgColor rgb="FFFEF3C7"/>
        </patternFill>
      </fill>
    </dxf>
    <dxf>
      <fill>
        <patternFill>
          <bgColor rgb="FFDCFCE7"/>
        </patternFill>
      </fill>
    </dxf>
    <dxf>
      <font>
        <color rgb="FFDC2626"/>
      </font>
      <fill>
        <patternFill>
          <bgColor rgb="FFFEE2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nhMucVPP" displayName="DanhMucVPP" ref="A1:H19">
  <tableColumns count="8">
    <tableColumn id="1" xr3:uid="{00000000-0010-0000-0000-000001000000}" name="Mã hàng"/>
    <tableColumn id="2" xr3:uid="{00000000-0010-0000-0000-000002000000}" name="Nhóm hàng"/>
    <tableColumn id="3" xr3:uid="{00000000-0010-0000-0000-000003000000}" name="Tên văn phòng phẩm"/>
    <tableColumn id="4" xr3:uid="{00000000-0010-0000-0000-000004000000}" name="Quy cách"/>
    <tableColumn id="5" xr3:uid="{00000000-0010-0000-0000-000005000000}" name="ĐVT"/>
    <tableColumn id="6" xr3:uid="{00000000-0010-0000-0000-000006000000}" name="Đơn giá tham khảo"/>
    <tableColumn id="7" xr3:uid="{00000000-0010-0000-0000-000007000000}" name="Nhà cung cấp gợi ý"/>
    <tableColumn id="8" xr3:uid="{00000000-0010-0000-0000-000008000000}" name="Ghi chú"/>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heoDoiDuyet" displayName="TheoDoiDuyet" ref="A1:K100">
  <tableColumns count="11">
    <tableColumn id="1" xr3:uid="{00000000-0010-0000-0100-000001000000}" name="Số phiếu"/>
    <tableColumn id="2" xr3:uid="{00000000-0010-0000-0100-000002000000}" name="Ngày lập"/>
    <tableColumn id="3" xr3:uid="{00000000-0010-0000-0100-000003000000}" name="Phòng ban"/>
    <tableColumn id="4" xr3:uid="{00000000-0010-0000-0100-000004000000}" name="Người đề xuất"/>
    <tableColumn id="5" xr3:uid="{00000000-0010-0000-0100-000005000000}" name="Tổng tiền"/>
    <tableColumn id="6" xr3:uid="{00000000-0010-0000-0100-000006000000}" name="Mức độ ưu tiên"/>
    <tableColumn id="7" xr3:uid="{00000000-0010-0000-0100-000007000000}" name="Trạng thái"/>
    <tableColumn id="8" xr3:uid="{00000000-0010-0000-0100-000008000000}" name="Người duyệt"/>
    <tableColumn id="9" xr3:uid="{00000000-0010-0000-0100-000009000000}" name="Ngày duyệt"/>
    <tableColumn id="10" xr3:uid="{00000000-0010-0000-0100-00000A000000}" name="Ngày cần hàng"/>
    <tableColumn id="11" xr3:uid="{00000000-0010-0000-0100-00000B000000}" name="Ghi chú"/>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NhaCungCap" displayName="NhaCungCap" ref="A1:H6">
  <tableColumns count="8">
    <tableColumn id="1" xr3:uid="{00000000-0010-0000-0200-000001000000}" name="Mã NCC"/>
    <tableColumn id="2" xr3:uid="{00000000-0010-0000-0200-000002000000}" name="Tên nhà cung cấp"/>
    <tableColumn id="3" xr3:uid="{00000000-0010-0000-0200-000003000000}" name="Người liên hệ"/>
    <tableColumn id="4" xr3:uid="{00000000-0010-0000-0200-000004000000}" name="Điện thoại/Zalo"/>
    <tableColumn id="5" xr3:uid="{00000000-0010-0000-0200-000005000000}" name="Email"/>
    <tableColumn id="6" xr3:uid="{00000000-0010-0000-0200-000006000000}" name="Khu vực giao hàng"/>
    <tableColumn id="7" xr3:uid="{00000000-0010-0000-0200-000007000000}" name="Điều kiện thanh toán"/>
    <tableColumn id="8" xr3:uid="{00000000-0010-0000-0200-000008000000}" name="Ghi chú"/>
  </tableColumns>
  <tableStyleInfo name="TableStyleMedium2"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
  <sheetViews>
    <sheetView tabSelected="1" workbookViewId="0">
      <selection activeCell="L14" sqref="L14"/>
    </sheetView>
  </sheetViews>
  <sheetFormatPr defaultRowHeight="14"/>
  <cols>
    <col min="1" max="2" width="16" customWidth="1"/>
    <col min="3" max="3" width="24" customWidth="1"/>
    <col min="4" max="5" width="16" customWidth="1"/>
    <col min="6" max="6" width="13" customWidth="1"/>
    <col min="7" max="8" width="16" customWidth="1"/>
    <col min="9" max="9" width="32" customWidth="1"/>
    <col min="10" max="10" width="16" customWidth="1"/>
  </cols>
  <sheetData>
    <row r="1" spans="1:10" ht="18.649999999999999" customHeight="1">
      <c r="A1" s="13" t="s">
        <v>0</v>
      </c>
      <c r="B1" s="13"/>
      <c r="C1" s="13"/>
      <c r="D1" s="13"/>
      <c r="E1" s="13"/>
      <c r="F1" s="13"/>
      <c r="G1" s="13"/>
      <c r="H1" s="13"/>
      <c r="I1" s="13"/>
      <c r="J1" s="13"/>
    </row>
    <row r="2" spans="1:10" ht="14.65" customHeight="1">
      <c r="A2" s="23" t="s">
        <v>1</v>
      </c>
      <c r="B2" s="24"/>
      <c r="C2" s="24"/>
      <c r="D2" s="24"/>
      <c r="E2" s="23" t="s">
        <v>2</v>
      </c>
      <c r="F2" s="24"/>
      <c r="G2" s="24"/>
      <c r="H2" s="23" t="s">
        <v>3</v>
      </c>
      <c r="I2" s="25"/>
      <c r="J2" s="25"/>
    </row>
    <row r="3" spans="1:10">
      <c r="A3" s="29"/>
      <c r="B3" s="30"/>
      <c r="C3" s="30"/>
      <c r="D3" s="30"/>
      <c r="E3" s="30"/>
      <c r="F3" s="30"/>
      <c r="G3" s="30"/>
      <c r="H3" s="30"/>
      <c r="I3" s="30"/>
      <c r="J3" s="31"/>
    </row>
    <row r="4" spans="1:10" ht="16" customHeight="1">
      <c r="A4" s="19" t="s">
        <v>4</v>
      </c>
      <c r="B4" s="19"/>
      <c r="C4" s="19"/>
      <c r="D4" s="19"/>
      <c r="E4" s="19"/>
      <c r="F4" s="19"/>
      <c r="G4" s="19"/>
      <c r="H4" s="19"/>
      <c r="I4" s="19"/>
      <c r="J4" s="19"/>
    </row>
    <row r="5" spans="1:10">
      <c r="A5" s="23" t="s">
        <v>5</v>
      </c>
      <c r="B5" s="24" t="s">
        <v>6</v>
      </c>
      <c r="C5" s="24"/>
      <c r="D5" s="24"/>
      <c r="E5" s="23" t="s">
        <v>7</v>
      </c>
      <c r="F5" s="24"/>
      <c r="G5" s="24"/>
      <c r="H5" s="26"/>
      <c r="I5" s="24"/>
      <c r="J5" s="24"/>
    </row>
    <row r="6" spans="1:10">
      <c r="A6" s="23" t="s">
        <v>8</v>
      </c>
      <c r="B6" s="24"/>
      <c r="C6" s="24"/>
      <c r="D6" s="24"/>
      <c r="E6" s="23" t="s">
        <v>9</v>
      </c>
      <c r="F6" s="24"/>
      <c r="G6" s="24"/>
      <c r="H6" s="27" t="s">
        <v>10</v>
      </c>
      <c r="I6" s="24" t="s">
        <v>11</v>
      </c>
      <c r="J6" s="24"/>
    </row>
    <row r="7" spans="1:10" ht="28">
      <c r="A7" s="23" t="s">
        <v>12</v>
      </c>
      <c r="B7" s="24"/>
      <c r="C7" s="24"/>
      <c r="D7" s="24"/>
      <c r="E7" s="23" t="s">
        <v>13</v>
      </c>
      <c r="F7" s="25"/>
      <c r="G7" s="25"/>
      <c r="H7" s="27" t="s">
        <v>14</v>
      </c>
      <c r="I7" s="24"/>
      <c r="J7" s="24"/>
    </row>
    <row r="8" spans="1:10">
      <c r="A8" s="23" t="s">
        <v>15</v>
      </c>
      <c r="B8" s="24"/>
      <c r="C8" s="24"/>
      <c r="D8" s="24"/>
      <c r="E8" s="28"/>
      <c r="F8" s="28"/>
      <c r="G8" s="28"/>
      <c r="H8" s="28"/>
      <c r="I8" s="28"/>
      <c r="J8" s="28"/>
    </row>
    <row r="9" spans="1:10">
      <c r="A9" s="3"/>
      <c r="B9" s="3"/>
      <c r="C9" s="3"/>
      <c r="D9" s="3"/>
      <c r="E9" s="3"/>
      <c r="F9" s="3"/>
      <c r="G9" s="3"/>
      <c r="H9" s="3"/>
      <c r="I9" s="3"/>
      <c r="J9" s="3"/>
    </row>
    <row r="10" spans="1:10" ht="16" customHeight="1">
      <c r="A10" s="14" t="s">
        <v>16</v>
      </c>
      <c r="B10" s="14"/>
      <c r="C10" s="14"/>
      <c r="D10" s="14"/>
      <c r="E10" s="14"/>
      <c r="F10" s="14"/>
      <c r="G10" s="14"/>
      <c r="H10" s="14"/>
      <c r="I10" s="14"/>
      <c r="J10" s="14"/>
    </row>
    <row r="11" spans="1:10" ht="16" customHeight="1">
      <c r="A11" s="12" t="s">
        <v>17</v>
      </c>
      <c r="B11" s="12" t="s">
        <v>18</v>
      </c>
      <c r="C11" s="12" t="s">
        <v>19</v>
      </c>
      <c r="D11" s="12" t="s">
        <v>20</v>
      </c>
      <c r="E11" s="12" t="s">
        <v>21</v>
      </c>
      <c r="F11" s="12" t="s">
        <v>22</v>
      </c>
      <c r="G11" s="12" t="s">
        <v>23</v>
      </c>
      <c r="H11" s="12" t="s">
        <v>24</v>
      </c>
      <c r="I11" s="12" t="s">
        <v>25</v>
      </c>
      <c r="J11" s="12" t="s">
        <v>26</v>
      </c>
    </row>
    <row r="12" spans="1:10" ht="16" customHeight="1">
      <c r="A12" s="3">
        <v>1</v>
      </c>
      <c r="B12" s="3"/>
      <c r="C12" s="3"/>
      <c r="D12" s="3"/>
      <c r="E12" s="3"/>
      <c r="F12" s="4"/>
      <c r="G12" s="5"/>
      <c r="H12" s="5" t="str">
        <f>IF(OR(F12="",G12=""),"",F12*G12)</f>
        <v/>
      </c>
      <c r="I12" s="3"/>
      <c r="J12" s="3" t="s">
        <v>27</v>
      </c>
    </row>
    <row r="13" spans="1:10" ht="16" customHeight="1">
      <c r="A13" s="3">
        <v>2</v>
      </c>
      <c r="B13" s="3"/>
      <c r="C13" s="3"/>
      <c r="D13" s="3"/>
      <c r="E13" s="3"/>
      <c r="F13" s="4"/>
      <c r="G13" s="5"/>
      <c r="H13" s="5" t="str">
        <f t="shared" ref="H12:H23" si="0">IF(OR(F13="",G13=""),"",F13*G13)</f>
        <v/>
      </c>
      <c r="I13" s="3"/>
      <c r="J13" s="3" t="s">
        <v>27</v>
      </c>
    </row>
    <row r="14" spans="1:10" ht="16" customHeight="1">
      <c r="A14" s="3">
        <v>3</v>
      </c>
      <c r="B14" s="3"/>
      <c r="C14" s="3"/>
      <c r="D14" s="3"/>
      <c r="E14" s="3"/>
      <c r="F14" s="4"/>
      <c r="G14" s="5"/>
      <c r="H14" s="5" t="str">
        <f t="shared" si="0"/>
        <v/>
      </c>
      <c r="I14" s="3"/>
      <c r="J14" s="3" t="s">
        <v>27</v>
      </c>
    </row>
    <row r="15" spans="1:10" ht="16" customHeight="1">
      <c r="A15" s="3">
        <v>4</v>
      </c>
      <c r="B15" s="3"/>
      <c r="C15" s="3"/>
      <c r="D15" s="3"/>
      <c r="E15" s="3"/>
      <c r="F15" s="4"/>
      <c r="G15" s="5"/>
      <c r="H15" s="5" t="str">
        <f t="shared" si="0"/>
        <v/>
      </c>
      <c r="I15" s="3"/>
      <c r="J15" s="3" t="s">
        <v>27</v>
      </c>
    </row>
    <row r="16" spans="1:10" ht="16" customHeight="1">
      <c r="A16" s="3">
        <v>5</v>
      </c>
      <c r="B16" s="3"/>
      <c r="C16" s="3"/>
      <c r="D16" s="3"/>
      <c r="E16" s="3"/>
      <c r="F16" s="4"/>
      <c r="G16" s="5"/>
      <c r="H16" s="5" t="str">
        <f t="shared" si="0"/>
        <v/>
      </c>
      <c r="I16" s="3"/>
      <c r="J16" s="3" t="s">
        <v>27</v>
      </c>
    </row>
    <row r="17" spans="1:10" ht="16" customHeight="1">
      <c r="A17" s="3">
        <v>6</v>
      </c>
      <c r="B17" s="3"/>
      <c r="C17" s="3"/>
      <c r="D17" s="3"/>
      <c r="E17" s="3"/>
      <c r="F17" s="4"/>
      <c r="G17" s="5"/>
      <c r="H17" s="5" t="str">
        <f t="shared" si="0"/>
        <v/>
      </c>
      <c r="I17" s="3"/>
      <c r="J17" s="3" t="s">
        <v>27</v>
      </c>
    </row>
    <row r="18" spans="1:10" ht="16" customHeight="1">
      <c r="A18" s="3">
        <v>7</v>
      </c>
      <c r="B18" s="3"/>
      <c r="C18" s="3"/>
      <c r="D18" s="3"/>
      <c r="E18" s="3"/>
      <c r="F18" s="4"/>
      <c r="G18" s="5"/>
      <c r="H18" s="5" t="str">
        <f t="shared" si="0"/>
        <v/>
      </c>
      <c r="I18" s="3"/>
      <c r="J18" s="3" t="s">
        <v>27</v>
      </c>
    </row>
    <row r="19" spans="1:10" ht="16" customHeight="1">
      <c r="A19" s="3">
        <v>8</v>
      </c>
      <c r="B19" s="3"/>
      <c r="C19" s="3"/>
      <c r="D19" s="3"/>
      <c r="E19" s="3"/>
      <c r="F19" s="4"/>
      <c r="G19" s="5"/>
      <c r="H19" s="5" t="str">
        <f t="shared" si="0"/>
        <v/>
      </c>
      <c r="I19" s="3"/>
      <c r="J19" s="3" t="s">
        <v>27</v>
      </c>
    </row>
    <row r="20" spans="1:10" ht="16" customHeight="1">
      <c r="A20" s="3">
        <v>9</v>
      </c>
      <c r="B20" s="3"/>
      <c r="C20" s="3"/>
      <c r="D20" s="3"/>
      <c r="E20" s="3"/>
      <c r="F20" s="4"/>
      <c r="G20" s="5"/>
      <c r="H20" s="5" t="str">
        <f t="shared" si="0"/>
        <v/>
      </c>
      <c r="I20" s="3"/>
      <c r="J20" s="3" t="s">
        <v>27</v>
      </c>
    </row>
    <row r="21" spans="1:10" ht="16" customHeight="1">
      <c r="A21" s="3">
        <v>10</v>
      </c>
      <c r="B21" s="3"/>
      <c r="C21" s="3"/>
      <c r="D21" s="3"/>
      <c r="E21" s="3"/>
      <c r="F21" s="4"/>
      <c r="G21" s="5"/>
      <c r="H21" s="5" t="str">
        <f t="shared" si="0"/>
        <v/>
      </c>
      <c r="I21" s="3"/>
      <c r="J21" s="3" t="s">
        <v>27</v>
      </c>
    </row>
    <row r="22" spans="1:10" ht="16" customHeight="1">
      <c r="A22" s="3">
        <v>11</v>
      </c>
      <c r="B22" s="3"/>
      <c r="C22" s="3"/>
      <c r="D22" s="3"/>
      <c r="E22" s="3"/>
      <c r="F22" s="4"/>
      <c r="G22" s="5"/>
      <c r="H22" s="5" t="str">
        <f t="shared" si="0"/>
        <v/>
      </c>
      <c r="I22" s="3"/>
      <c r="J22" s="3" t="s">
        <v>27</v>
      </c>
    </row>
    <row r="23" spans="1:10" ht="16" customHeight="1">
      <c r="A23" s="3">
        <v>12</v>
      </c>
      <c r="B23" s="3"/>
      <c r="C23" s="3"/>
      <c r="D23" s="3"/>
      <c r="E23" s="3"/>
      <c r="F23" s="4"/>
      <c r="G23" s="5"/>
      <c r="H23" s="5" t="str">
        <f t="shared" si="0"/>
        <v/>
      </c>
      <c r="I23" s="3"/>
      <c r="J23" s="3" t="s">
        <v>27</v>
      </c>
    </row>
    <row r="24" spans="1:10">
      <c r="A24" s="3"/>
      <c r="B24" s="3"/>
      <c r="C24" s="3"/>
      <c r="D24" s="3"/>
      <c r="E24" s="3"/>
      <c r="F24" s="3"/>
      <c r="G24" s="5"/>
      <c r="H24" s="5"/>
      <c r="I24" s="3"/>
      <c r="J24" s="3"/>
    </row>
    <row r="25" spans="1:10" ht="17.399999999999999" customHeight="1">
      <c r="A25" s="6" t="s">
        <v>28</v>
      </c>
      <c r="B25" s="6"/>
      <c r="C25" s="6"/>
      <c r="D25" s="6"/>
      <c r="E25" s="6"/>
      <c r="F25" s="6"/>
      <c r="G25" s="7"/>
      <c r="H25" s="8">
        <f>SUM(H12:H23)</f>
        <v>0</v>
      </c>
      <c r="I25" s="9" t="s">
        <v>29</v>
      </c>
      <c r="J25" s="3"/>
    </row>
    <row r="26" spans="1:10" ht="28">
      <c r="A26" s="23" t="s">
        <v>30</v>
      </c>
      <c r="B26" s="24"/>
      <c r="C26" s="24"/>
      <c r="D26" s="24"/>
      <c r="E26" s="24"/>
      <c r="F26" s="24"/>
      <c r="G26" s="24"/>
      <c r="H26" s="24"/>
      <c r="I26" s="24"/>
      <c r="J26" s="24"/>
    </row>
    <row r="27" spans="1:10">
      <c r="A27" s="3"/>
      <c r="B27" s="3"/>
      <c r="C27" s="3"/>
      <c r="D27" s="3"/>
      <c r="E27" s="3"/>
      <c r="F27" s="3"/>
      <c r="G27" s="3"/>
      <c r="H27" s="3"/>
      <c r="I27" s="3"/>
      <c r="J27" s="3"/>
    </row>
    <row r="28" spans="1:10" ht="16" customHeight="1">
      <c r="A28" s="14" t="s">
        <v>31</v>
      </c>
      <c r="B28" s="14"/>
      <c r="C28" s="14"/>
      <c r="D28" s="14"/>
      <c r="E28" s="14"/>
      <c r="F28" s="14"/>
      <c r="G28" s="14"/>
      <c r="H28" s="14"/>
      <c r="I28" s="14"/>
      <c r="J28" s="14"/>
    </row>
    <row r="29" spans="1:10" ht="16" customHeight="1">
      <c r="A29" s="12" t="s">
        <v>32</v>
      </c>
      <c r="B29" s="12" t="s">
        <v>33</v>
      </c>
      <c r="C29" s="12"/>
      <c r="D29" s="12" t="s">
        <v>34</v>
      </c>
      <c r="E29" s="12" t="s">
        <v>35</v>
      </c>
      <c r="F29" s="12" t="s">
        <v>36</v>
      </c>
      <c r="G29" s="12"/>
      <c r="H29" s="12" t="s">
        <v>26</v>
      </c>
      <c r="I29" s="12" t="s">
        <v>37</v>
      </c>
      <c r="J29" s="12" t="s">
        <v>38</v>
      </c>
    </row>
    <row r="30" spans="1:10" ht="28">
      <c r="A30" s="3" t="s">
        <v>39</v>
      </c>
      <c r="B30" s="16"/>
      <c r="C30" s="16"/>
      <c r="D30" s="3"/>
      <c r="E30" s="10"/>
      <c r="F30" s="16"/>
      <c r="G30" s="16"/>
      <c r="H30" s="3"/>
      <c r="I30" s="16"/>
      <c r="J30" s="16"/>
    </row>
    <row r="31" spans="1:10" ht="28">
      <c r="A31" s="3" t="s">
        <v>40</v>
      </c>
      <c r="B31" s="16"/>
      <c r="C31" s="16"/>
      <c r="D31" s="3"/>
      <c r="E31" s="10"/>
      <c r="F31" s="16"/>
      <c r="G31" s="16"/>
      <c r="H31" s="3"/>
      <c r="I31" s="16"/>
      <c r="J31" s="16"/>
    </row>
    <row r="32" spans="1:10" ht="28">
      <c r="A32" s="3" t="s">
        <v>41</v>
      </c>
      <c r="B32" s="3"/>
      <c r="C32" s="3"/>
      <c r="D32" s="3"/>
      <c r="E32" s="10"/>
      <c r="F32" s="3"/>
      <c r="G32" s="3"/>
      <c r="H32" s="3"/>
      <c r="I32" s="3"/>
      <c r="J32" s="3"/>
    </row>
    <row r="33" spans="1:10" ht="42">
      <c r="A33" s="3" t="s">
        <v>42</v>
      </c>
      <c r="B33" s="3"/>
      <c r="C33" s="3"/>
      <c r="D33" s="3"/>
      <c r="E33" s="10"/>
      <c r="F33" s="3"/>
      <c r="G33" s="3"/>
      <c r="H33" s="3"/>
      <c r="I33" s="3"/>
      <c r="J33" s="3"/>
    </row>
    <row r="34" spans="1:10">
      <c r="A34" s="3"/>
      <c r="B34" s="3"/>
      <c r="C34" s="3"/>
      <c r="D34" s="3"/>
      <c r="E34" s="3"/>
      <c r="F34" s="3"/>
      <c r="G34" s="3"/>
      <c r="H34" s="3"/>
      <c r="I34" s="3"/>
      <c r="J34" s="3"/>
    </row>
    <row r="35" spans="1:10" ht="16" customHeight="1">
      <c r="A35" s="17" t="s">
        <v>8</v>
      </c>
      <c r="B35" s="17"/>
      <c r="C35" s="17" t="s">
        <v>43</v>
      </c>
      <c r="D35" s="17"/>
      <c r="E35" s="17" t="s">
        <v>44</v>
      </c>
      <c r="F35" s="17"/>
      <c r="G35" s="17" t="s">
        <v>45</v>
      </c>
      <c r="H35" s="17"/>
      <c r="I35" s="17" t="s">
        <v>46</v>
      </c>
      <c r="J35" s="17"/>
    </row>
    <row r="36" spans="1:10" ht="17.399999999999999" customHeight="1">
      <c r="A36" s="16"/>
      <c r="B36" s="16"/>
      <c r="C36" s="16"/>
      <c r="D36" s="16"/>
      <c r="E36" s="16"/>
      <c r="F36" s="16"/>
      <c r="G36" s="16"/>
      <c r="H36" s="16"/>
      <c r="I36" s="16"/>
      <c r="J36" s="16"/>
    </row>
    <row r="37" spans="1:10" ht="17.399999999999999" customHeight="1">
      <c r="A37" s="16"/>
      <c r="B37" s="16"/>
      <c r="C37" s="16"/>
      <c r="D37" s="16"/>
      <c r="E37" s="16"/>
      <c r="F37" s="16"/>
      <c r="G37" s="16"/>
      <c r="H37" s="16"/>
      <c r="I37" s="16"/>
      <c r="J37" s="16"/>
    </row>
    <row r="38" spans="1:10" ht="17.399999999999999" customHeight="1">
      <c r="A38" s="16"/>
      <c r="B38" s="16"/>
      <c r="C38" s="16"/>
      <c r="D38" s="16"/>
      <c r="E38" s="16"/>
      <c r="F38" s="16"/>
      <c r="G38" s="16"/>
      <c r="H38" s="16"/>
      <c r="I38" s="16"/>
      <c r="J38" s="16"/>
    </row>
    <row r="39" spans="1:10" ht="16" customHeight="1">
      <c r="A39" s="18" t="s">
        <v>47</v>
      </c>
      <c r="B39" s="18"/>
      <c r="C39" s="18" t="s">
        <v>47</v>
      </c>
      <c r="D39" s="18"/>
      <c r="E39" s="18" t="s">
        <v>47</v>
      </c>
      <c r="F39" s="18"/>
      <c r="G39" s="18" t="s">
        <v>47</v>
      </c>
      <c r="H39" s="18"/>
      <c r="I39" s="18" t="s">
        <v>47</v>
      </c>
      <c r="J39" s="18"/>
    </row>
    <row r="40" spans="1:10">
      <c r="A40" s="3"/>
      <c r="B40" s="3"/>
      <c r="C40" s="3"/>
      <c r="D40" s="3"/>
      <c r="E40" s="3"/>
      <c r="F40" s="3"/>
      <c r="G40" s="3"/>
      <c r="H40" s="3"/>
      <c r="I40" s="3"/>
      <c r="J40" s="3"/>
    </row>
    <row r="41" spans="1:10" ht="14.5">
      <c r="A41" s="15" t="s">
        <v>48</v>
      </c>
      <c r="B41" s="15"/>
      <c r="C41" s="15"/>
      <c r="D41" s="15"/>
      <c r="E41" s="15"/>
      <c r="F41" s="15"/>
      <c r="G41" s="15"/>
      <c r="H41" s="15"/>
      <c r="I41" s="15"/>
      <c r="J41" s="15"/>
    </row>
  </sheetData>
  <mergeCells count="35">
    <mergeCell ref="A4:J4"/>
    <mergeCell ref="A3:J3"/>
    <mergeCell ref="A39:B39"/>
    <mergeCell ref="C39:D39"/>
    <mergeCell ref="E39:F39"/>
    <mergeCell ref="G39:H39"/>
    <mergeCell ref="I39:J39"/>
    <mergeCell ref="A35:B38"/>
    <mergeCell ref="C35:D38"/>
    <mergeCell ref="E35:F38"/>
    <mergeCell ref="G35:H38"/>
    <mergeCell ref="I35:J38"/>
    <mergeCell ref="B26:J26"/>
    <mergeCell ref="B30:C30"/>
    <mergeCell ref="F30:G30"/>
    <mergeCell ref="I30:J30"/>
    <mergeCell ref="B31:C31"/>
    <mergeCell ref="F31:G31"/>
    <mergeCell ref="I31:J31"/>
    <mergeCell ref="A1:J1"/>
    <mergeCell ref="A10:J10"/>
    <mergeCell ref="A28:J28"/>
    <mergeCell ref="A41:J41"/>
    <mergeCell ref="B2:D2"/>
    <mergeCell ref="F2:G2"/>
    <mergeCell ref="I2:J2"/>
    <mergeCell ref="B5:D5"/>
    <mergeCell ref="F5:J5"/>
    <mergeCell ref="B6:D6"/>
    <mergeCell ref="F6:G6"/>
    <mergeCell ref="I6:J6"/>
    <mergeCell ref="B7:D7"/>
    <mergeCell ref="F7:G7"/>
    <mergeCell ref="I7:J7"/>
    <mergeCell ref="B8:J8"/>
  </mergeCells>
  <dataValidations count="5">
    <dataValidation type="list" sqref="I6:J6" xr:uid="{00000000-0002-0000-0000-000000000000}">
      <formula1>"Bình thường,Gấp,Rất gấp"</formula1>
    </dataValidation>
    <dataValidation type="list" sqref="E12:E23" xr:uid="{00000000-0002-0000-0000-000001000000}">
      <formula1>"Cây,Hộp,Ram,Thùng,Cuộn,Cái,Bộ,Tập,Quyển"</formula1>
    </dataValidation>
    <dataValidation type="list" sqref="J12:J23" xr:uid="{00000000-0002-0000-0000-000002000000}">
      <formula1>"Chờ duyệt,Đã duyệt,Duyệt một phần,Từ chối,Đã mua,Đã cấp phát"</formula1>
    </dataValidation>
    <dataValidation type="list" sqref="H30:H33" xr:uid="{00000000-0002-0000-0000-000003000000}">
      <formula1>"Chưa kiểm tra,Đủ điều kiện,Cần bổ sung,Không duyệt"</formula1>
    </dataValidation>
    <dataValidation type="list" sqref="J30:J33" xr:uid="{00000000-0002-0000-0000-000004000000}">
      <formula1>"Cấp phát từ kho,Mua bổ sung,Tạm hoãn,Không mua"</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9"/>
  <sheetViews>
    <sheetView workbookViewId="0">
      <selection activeCell="E30" sqref="E30"/>
    </sheetView>
  </sheetViews>
  <sheetFormatPr defaultRowHeight="14"/>
  <cols>
    <col min="1" max="1" width="12" customWidth="1"/>
    <col min="2" max="2" width="18" customWidth="1"/>
    <col min="3" max="3" width="26" customWidth="1"/>
    <col min="4" max="4" width="22" customWidth="1"/>
    <col min="5" max="5" width="10" customWidth="1"/>
    <col min="6" max="6" width="18" customWidth="1"/>
    <col min="7" max="7" width="22" customWidth="1"/>
    <col min="8" max="8" width="34" customWidth="1"/>
  </cols>
  <sheetData>
    <row r="1" spans="1:8">
      <c r="A1" s="2" t="s">
        <v>18</v>
      </c>
      <c r="B1" s="2" t="s">
        <v>49</v>
      </c>
      <c r="C1" s="2" t="s">
        <v>19</v>
      </c>
      <c r="D1" s="2" t="s">
        <v>20</v>
      </c>
      <c r="E1" s="2" t="s">
        <v>21</v>
      </c>
      <c r="F1" s="2" t="s">
        <v>50</v>
      </c>
      <c r="G1" s="2" t="s">
        <v>51</v>
      </c>
      <c r="H1" s="2" t="s">
        <v>52</v>
      </c>
    </row>
    <row r="2" spans="1:8">
      <c r="A2" s="3" t="s">
        <v>53</v>
      </c>
      <c r="B2" s="3" t="s">
        <v>54</v>
      </c>
      <c r="C2" s="3" t="s">
        <v>55</v>
      </c>
      <c r="D2" s="3" t="s">
        <v>56</v>
      </c>
      <c r="E2" s="3" t="s">
        <v>57</v>
      </c>
      <c r="F2" s="5">
        <v>65000</v>
      </c>
      <c r="G2" s="3"/>
      <c r="H2" s="3" t="s">
        <v>58</v>
      </c>
    </row>
    <row r="3" spans="1:8">
      <c r="A3" s="3" t="s">
        <v>59</v>
      </c>
      <c r="B3" s="3" t="s">
        <v>54</v>
      </c>
      <c r="C3" s="3" t="s">
        <v>60</v>
      </c>
      <c r="D3" s="3" t="s">
        <v>56</v>
      </c>
      <c r="E3" s="3" t="s">
        <v>57</v>
      </c>
      <c r="F3" s="5">
        <v>78000</v>
      </c>
      <c r="G3" s="3"/>
      <c r="H3" s="3" t="s">
        <v>61</v>
      </c>
    </row>
    <row r="4" spans="1:8">
      <c r="A4" s="3" t="s">
        <v>62</v>
      </c>
      <c r="B4" s="3" t="s">
        <v>63</v>
      </c>
      <c r="C4" s="3" t="s">
        <v>64</v>
      </c>
      <c r="D4" s="3" t="s">
        <v>65</v>
      </c>
      <c r="E4" s="3" t="s">
        <v>66</v>
      </c>
      <c r="F4" s="5">
        <v>80000</v>
      </c>
      <c r="G4" s="3"/>
      <c r="H4" s="3" t="s">
        <v>67</v>
      </c>
    </row>
    <row r="5" spans="1:8">
      <c r="A5" s="3" t="s">
        <v>68</v>
      </c>
      <c r="B5" s="3" t="s">
        <v>63</v>
      </c>
      <c r="C5" s="3" t="s">
        <v>69</v>
      </c>
      <c r="D5" s="3" t="s">
        <v>70</v>
      </c>
      <c r="E5" s="3" t="s">
        <v>71</v>
      </c>
      <c r="F5" s="5">
        <v>18000</v>
      </c>
      <c r="G5" s="3"/>
      <c r="H5" s="3" t="s">
        <v>72</v>
      </c>
    </row>
    <row r="6" spans="1:8">
      <c r="A6" s="3" t="s">
        <v>73</v>
      </c>
      <c r="B6" s="3" t="s">
        <v>74</v>
      </c>
      <c r="C6" s="3" t="s">
        <v>75</v>
      </c>
      <c r="D6" s="3" t="s">
        <v>76</v>
      </c>
      <c r="E6" s="3" t="s">
        <v>77</v>
      </c>
      <c r="F6" s="5">
        <v>3000</v>
      </c>
      <c r="G6" s="3"/>
      <c r="H6" s="3" t="s">
        <v>78</v>
      </c>
    </row>
    <row r="7" spans="1:8">
      <c r="A7" s="3" t="s">
        <v>79</v>
      </c>
      <c r="B7" s="3" t="s">
        <v>74</v>
      </c>
      <c r="C7" s="3" t="s">
        <v>80</v>
      </c>
      <c r="D7" s="3" t="s">
        <v>81</v>
      </c>
      <c r="E7" s="3" t="s">
        <v>77</v>
      </c>
      <c r="F7" s="5">
        <v>38000</v>
      </c>
      <c r="G7" s="3"/>
      <c r="H7" s="3" t="s">
        <v>82</v>
      </c>
    </row>
    <row r="8" spans="1:8">
      <c r="A8" s="3" t="s">
        <v>83</v>
      </c>
      <c r="B8" s="3" t="s">
        <v>74</v>
      </c>
      <c r="C8" s="3" t="s">
        <v>84</v>
      </c>
      <c r="D8" s="3" t="s">
        <v>85</v>
      </c>
      <c r="E8" s="3" t="s">
        <v>77</v>
      </c>
      <c r="F8" s="5">
        <v>25000</v>
      </c>
      <c r="G8" s="3"/>
      <c r="H8" s="3" t="s">
        <v>86</v>
      </c>
    </row>
    <row r="9" spans="1:8">
      <c r="A9" s="3" t="s">
        <v>87</v>
      </c>
      <c r="B9" s="3" t="s">
        <v>88</v>
      </c>
      <c r="C9" s="3" t="s">
        <v>89</v>
      </c>
      <c r="D9" s="3" t="s">
        <v>66</v>
      </c>
      <c r="E9" s="3" t="s">
        <v>66</v>
      </c>
      <c r="F9" s="5">
        <v>5000</v>
      </c>
      <c r="G9" s="3"/>
      <c r="H9" s="3" t="s">
        <v>90</v>
      </c>
    </row>
    <row r="10" spans="1:8">
      <c r="A10" s="3" t="s">
        <v>91</v>
      </c>
      <c r="B10" s="3" t="s">
        <v>88</v>
      </c>
      <c r="C10" s="3" t="s">
        <v>92</v>
      </c>
      <c r="D10" s="3" t="s">
        <v>93</v>
      </c>
      <c r="E10" s="3" t="s">
        <v>77</v>
      </c>
      <c r="F10" s="5">
        <v>35000</v>
      </c>
      <c r="G10" s="3"/>
      <c r="H10" s="3" t="s">
        <v>94</v>
      </c>
    </row>
    <row r="11" spans="1:8">
      <c r="A11" s="3" t="s">
        <v>95</v>
      </c>
      <c r="B11" s="3" t="s">
        <v>88</v>
      </c>
      <c r="C11" s="3" t="s">
        <v>96</v>
      </c>
      <c r="D11" s="3" t="s">
        <v>66</v>
      </c>
      <c r="E11" s="3" t="s">
        <v>66</v>
      </c>
      <c r="F11" s="5">
        <v>15000</v>
      </c>
      <c r="G11" s="3"/>
      <c r="H11" s="3" t="s">
        <v>97</v>
      </c>
    </row>
    <row r="12" spans="1:8">
      <c r="A12" s="3" t="s">
        <v>98</v>
      </c>
      <c r="B12" s="3" t="s">
        <v>99</v>
      </c>
      <c r="C12" s="3" t="s">
        <v>100</v>
      </c>
      <c r="D12" s="3" t="s">
        <v>101</v>
      </c>
      <c r="E12" s="3" t="s">
        <v>102</v>
      </c>
      <c r="F12" s="5">
        <v>12000</v>
      </c>
      <c r="G12" s="3"/>
      <c r="H12" s="3" t="s">
        <v>103</v>
      </c>
    </row>
    <row r="13" spans="1:8">
      <c r="A13" s="3" t="s">
        <v>104</v>
      </c>
      <c r="B13" s="3" t="s">
        <v>99</v>
      </c>
      <c r="C13" s="3" t="s">
        <v>105</v>
      </c>
      <c r="D13" s="3" t="s">
        <v>106</v>
      </c>
      <c r="E13" s="3" t="s">
        <v>77</v>
      </c>
      <c r="F13" s="5">
        <v>15000</v>
      </c>
      <c r="G13" s="3"/>
      <c r="H13" s="3" t="s">
        <v>107</v>
      </c>
    </row>
    <row r="14" spans="1:8">
      <c r="A14" s="3" t="s">
        <v>108</v>
      </c>
      <c r="B14" s="3" t="s">
        <v>52</v>
      </c>
      <c r="C14" s="3" t="s">
        <v>109</v>
      </c>
      <c r="D14" s="3" t="s">
        <v>110</v>
      </c>
      <c r="E14" s="3" t="s">
        <v>111</v>
      </c>
      <c r="F14" s="5">
        <v>12000</v>
      </c>
      <c r="G14" s="3"/>
      <c r="H14" s="3" t="s">
        <v>112</v>
      </c>
    </row>
    <row r="15" spans="1:8">
      <c r="A15" s="3" t="s">
        <v>113</v>
      </c>
      <c r="B15" s="3" t="s">
        <v>114</v>
      </c>
      <c r="C15" s="3" t="s">
        <v>115</v>
      </c>
      <c r="D15" s="3" t="s">
        <v>116</v>
      </c>
      <c r="E15" s="3" t="s">
        <v>66</v>
      </c>
      <c r="F15" s="5"/>
      <c r="G15" s="3"/>
      <c r="H15" s="3" t="s">
        <v>117</v>
      </c>
    </row>
    <row r="16" spans="1:8">
      <c r="A16" s="3" t="s">
        <v>118</v>
      </c>
      <c r="B16" s="3" t="s">
        <v>119</v>
      </c>
      <c r="C16" s="3" t="s">
        <v>120</v>
      </c>
      <c r="D16" s="3" t="s">
        <v>66</v>
      </c>
      <c r="E16" s="3" t="s">
        <v>66</v>
      </c>
      <c r="F16" s="5">
        <v>18000</v>
      </c>
      <c r="G16" s="3"/>
      <c r="H16" s="3" t="s">
        <v>121</v>
      </c>
    </row>
    <row r="17" spans="1:8">
      <c r="A17" s="3" t="s">
        <v>122</v>
      </c>
      <c r="B17" s="3" t="s">
        <v>123</v>
      </c>
      <c r="C17" s="3" t="s">
        <v>124</v>
      </c>
      <c r="D17" s="3" t="s">
        <v>125</v>
      </c>
      <c r="E17" s="3" t="s">
        <v>125</v>
      </c>
      <c r="F17" s="5">
        <v>25000</v>
      </c>
      <c r="G17" s="3"/>
      <c r="H17" s="3" t="s">
        <v>126</v>
      </c>
    </row>
    <row r="18" spans="1:8">
      <c r="A18" s="3" t="s">
        <v>127</v>
      </c>
      <c r="B18" s="3" t="s">
        <v>128</v>
      </c>
      <c r="C18" s="3" t="s">
        <v>129</v>
      </c>
      <c r="D18" s="3" t="s">
        <v>130</v>
      </c>
      <c r="E18" s="3" t="s">
        <v>111</v>
      </c>
      <c r="F18" s="5">
        <v>35000</v>
      </c>
      <c r="G18" s="3"/>
      <c r="H18" s="3" t="s">
        <v>131</v>
      </c>
    </row>
    <row r="19" spans="1:8">
      <c r="A19" s="3" t="s">
        <v>132</v>
      </c>
      <c r="B19" s="3" t="s">
        <v>133</v>
      </c>
      <c r="C19" s="3" t="s">
        <v>134</v>
      </c>
      <c r="D19" s="3" t="s">
        <v>135</v>
      </c>
      <c r="E19" s="3" t="s">
        <v>136</v>
      </c>
      <c r="F19" s="5">
        <v>18000</v>
      </c>
      <c r="G19" s="3"/>
      <c r="H19" s="3" t="s">
        <v>137</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0"/>
  <sheetViews>
    <sheetView workbookViewId="0">
      <selection activeCell="H9" sqref="H9"/>
    </sheetView>
  </sheetViews>
  <sheetFormatPr defaultRowHeight="14"/>
  <cols>
    <col min="1" max="1" width="18" customWidth="1"/>
    <col min="2" max="2" width="13" customWidth="1"/>
    <col min="3" max="3" width="18" customWidth="1"/>
    <col min="4" max="4" width="22" customWidth="1"/>
    <col min="5" max="6" width="16" customWidth="1"/>
    <col min="7" max="7" width="18" customWidth="1"/>
    <col min="8" max="8" width="20" customWidth="1"/>
    <col min="9" max="10" width="13" customWidth="1"/>
    <col min="11" max="11" width="34" customWidth="1"/>
  </cols>
  <sheetData>
    <row r="1" spans="1:11" ht="28">
      <c r="A1" s="2" t="s">
        <v>2</v>
      </c>
      <c r="B1" s="2" t="s">
        <v>3</v>
      </c>
      <c r="C1" s="2" t="s">
        <v>138</v>
      </c>
      <c r="D1" s="2" t="s">
        <v>8</v>
      </c>
      <c r="E1" s="2" t="s">
        <v>139</v>
      </c>
      <c r="F1" s="2" t="s">
        <v>10</v>
      </c>
      <c r="G1" s="2" t="s">
        <v>26</v>
      </c>
      <c r="H1" s="2" t="s">
        <v>140</v>
      </c>
      <c r="I1" s="2" t="s">
        <v>141</v>
      </c>
      <c r="J1" s="2" t="s">
        <v>142</v>
      </c>
      <c r="K1" s="2" t="s">
        <v>52</v>
      </c>
    </row>
    <row r="2" spans="1:11">
      <c r="A2" s="3" t="str">
        <f>IF('Phiếu đề xuất'!$F$2="","",'Phiếu đề xuất'!$F$2)</f>
        <v/>
      </c>
      <c r="B2" s="10" t="str">
        <f>IF(A2="","",'Phiếu đề xuất'!$I$2)</f>
        <v/>
      </c>
      <c r="C2" s="3" t="str">
        <f>IF(A2="","",'Phiếu đề xuất'!$F$5)</f>
        <v/>
      </c>
      <c r="D2" s="3" t="str">
        <f>IF(A2="","",'Phiếu đề xuất'!$B$6)</f>
        <v/>
      </c>
      <c r="E2" s="5" t="str">
        <f>IF(A2="","",'Phiếu đề xuất'!$H$25)</f>
        <v/>
      </c>
      <c r="F2" s="3" t="str">
        <f>IF(A2="","",'Phiếu đề xuất'!$I$6)</f>
        <v/>
      </c>
      <c r="G2" s="3" t="str">
        <f>IF(A2="","","Chờ duyệt")</f>
        <v/>
      </c>
      <c r="H2" s="3"/>
      <c r="I2" s="10"/>
      <c r="J2" s="10" t="str">
        <f>IF(A2="","",'Phiếu đề xuất'!$F$7)</f>
        <v/>
      </c>
      <c r="K2" s="3"/>
    </row>
    <row r="3" spans="1:11">
      <c r="A3" s="3"/>
      <c r="B3" s="10"/>
      <c r="C3" s="3"/>
      <c r="D3" s="3"/>
      <c r="E3" s="5"/>
      <c r="F3" s="3"/>
      <c r="G3" s="3"/>
      <c r="H3" s="3"/>
      <c r="I3" s="10"/>
      <c r="J3" s="10"/>
      <c r="K3" s="3"/>
    </row>
    <row r="4" spans="1:11">
      <c r="A4" s="3"/>
      <c r="B4" s="10"/>
      <c r="C4" s="3"/>
      <c r="D4" s="3"/>
      <c r="E4" s="5"/>
      <c r="F4" s="3"/>
      <c r="G4" s="3"/>
      <c r="H4" s="3"/>
      <c r="I4" s="10"/>
      <c r="J4" s="10"/>
      <c r="K4" s="3"/>
    </row>
    <row r="5" spans="1:11">
      <c r="A5" s="3"/>
      <c r="B5" s="10"/>
      <c r="C5" s="3"/>
      <c r="D5" s="3"/>
      <c r="E5" s="5"/>
      <c r="F5" s="3"/>
      <c r="G5" s="3"/>
      <c r="H5" s="3"/>
      <c r="I5" s="10"/>
      <c r="J5" s="10"/>
      <c r="K5" s="3"/>
    </row>
    <row r="6" spans="1:11">
      <c r="A6" s="3"/>
      <c r="B6" s="10"/>
      <c r="C6" s="3"/>
      <c r="D6" s="3"/>
      <c r="E6" s="5"/>
      <c r="F6" s="3"/>
      <c r="G6" s="3"/>
      <c r="H6" s="3"/>
      <c r="I6" s="10"/>
      <c r="J6" s="10"/>
      <c r="K6" s="3"/>
    </row>
    <row r="7" spans="1:11">
      <c r="A7" s="3"/>
      <c r="B7" s="10"/>
      <c r="C7" s="3"/>
      <c r="D7" s="3"/>
      <c r="E7" s="5"/>
      <c r="F7" s="3"/>
      <c r="G7" s="3"/>
      <c r="H7" s="3"/>
      <c r="I7" s="10"/>
      <c r="J7" s="10"/>
      <c r="K7" s="3"/>
    </row>
    <row r="8" spans="1:11">
      <c r="A8" s="3"/>
      <c r="B8" s="10"/>
      <c r="C8" s="3"/>
      <c r="D8" s="3"/>
      <c r="E8" s="5"/>
      <c r="F8" s="3"/>
      <c r="G8" s="3"/>
      <c r="H8" s="3"/>
      <c r="I8" s="10"/>
      <c r="J8" s="10"/>
      <c r="K8" s="3"/>
    </row>
    <row r="9" spans="1:11">
      <c r="A9" s="3"/>
      <c r="B9" s="10"/>
      <c r="C9" s="3"/>
      <c r="D9" s="3"/>
      <c r="E9" s="5"/>
      <c r="F9" s="3"/>
      <c r="G9" s="3"/>
      <c r="H9" s="3"/>
      <c r="I9" s="10"/>
      <c r="J9" s="10"/>
      <c r="K9" s="3"/>
    </row>
    <row r="10" spans="1:11">
      <c r="A10" s="3"/>
      <c r="B10" s="10"/>
      <c r="C10" s="3"/>
      <c r="D10" s="3"/>
      <c r="E10" s="5"/>
      <c r="F10" s="3"/>
      <c r="G10" s="3"/>
      <c r="H10" s="3"/>
      <c r="I10" s="10"/>
      <c r="J10" s="10"/>
      <c r="K10" s="3"/>
    </row>
    <row r="11" spans="1:11">
      <c r="A11" s="3"/>
      <c r="B11" s="10"/>
      <c r="C11" s="3"/>
      <c r="D11" s="3"/>
      <c r="E11" s="5"/>
      <c r="F11" s="3"/>
      <c r="G11" s="3"/>
      <c r="H11" s="3"/>
      <c r="I11" s="10"/>
      <c r="J11" s="10"/>
      <c r="K11" s="3"/>
    </row>
    <row r="12" spans="1:11">
      <c r="A12" s="3"/>
      <c r="B12" s="10"/>
      <c r="C12" s="3"/>
      <c r="D12" s="3"/>
      <c r="E12" s="5"/>
      <c r="F12" s="3"/>
      <c r="G12" s="3"/>
      <c r="H12" s="3"/>
      <c r="I12" s="10"/>
      <c r="J12" s="10"/>
      <c r="K12" s="3"/>
    </row>
    <row r="13" spans="1:11">
      <c r="A13" s="3"/>
      <c r="B13" s="10"/>
      <c r="C13" s="3"/>
      <c r="D13" s="3"/>
      <c r="E13" s="5"/>
      <c r="F13" s="3"/>
      <c r="G13" s="3"/>
      <c r="H13" s="3"/>
      <c r="I13" s="10"/>
      <c r="J13" s="10"/>
      <c r="K13" s="3"/>
    </row>
    <row r="14" spans="1:11">
      <c r="A14" s="3"/>
      <c r="B14" s="10"/>
      <c r="C14" s="3"/>
      <c r="D14" s="3"/>
      <c r="E14" s="5"/>
      <c r="F14" s="3"/>
      <c r="G14" s="3"/>
      <c r="H14" s="3"/>
      <c r="I14" s="10"/>
      <c r="J14" s="10"/>
      <c r="K14" s="3"/>
    </row>
    <row r="15" spans="1:11">
      <c r="A15" s="3"/>
      <c r="B15" s="10"/>
      <c r="C15" s="3"/>
      <c r="D15" s="3"/>
      <c r="E15" s="5"/>
      <c r="F15" s="3"/>
      <c r="G15" s="3"/>
      <c r="H15" s="3"/>
      <c r="I15" s="10"/>
      <c r="J15" s="10"/>
      <c r="K15" s="3"/>
    </row>
    <row r="16" spans="1:11">
      <c r="A16" s="3"/>
      <c r="B16" s="10"/>
      <c r="C16" s="3"/>
      <c r="D16" s="3"/>
      <c r="E16" s="5"/>
      <c r="F16" s="3"/>
      <c r="G16" s="3"/>
      <c r="H16" s="3"/>
      <c r="I16" s="10"/>
      <c r="J16" s="10"/>
      <c r="K16" s="3"/>
    </row>
    <row r="17" spans="1:11">
      <c r="A17" s="3"/>
      <c r="B17" s="10"/>
      <c r="C17" s="3"/>
      <c r="D17" s="3"/>
      <c r="E17" s="5"/>
      <c r="F17" s="3"/>
      <c r="G17" s="3"/>
      <c r="H17" s="3"/>
      <c r="I17" s="10"/>
      <c r="J17" s="10"/>
      <c r="K17" s="3"/>
    </row>
    <row r="18" spans="1:11">
      <c r="A18" s="3"/>
      <c r="B18" s="10"/>
      <c r="C18" s="3"/>
      <c r="D18" s="3"/>
      <c r="E18" s="5"/>
      <c r="F18" s="3"/>
      <c r="G18" s="3"/>
      <c r="H18" s="3"/>
      <c r="I18" s="10"/>
      <c r="J18" s="10"/>
      <c r="K18" s="3"/>
    </row>
    <row r="19" spans="1:11">
      <c r="A19" s="3"/>
      <c r="B19" s="10"/>
      <c r="C19" s="3"/>
      <c r="D19" s="3"/>
      <c r="E19" s="5"/>
      <c r="F19" s="3"/>
      <c r="G19" s="3"/>
      <c r="H19" s="3"/>
      <c r="I19" s="10"/>
      <c r="J19" s="10"/>
      <c r="K19" s="3"/>
    </row>
    <row r="20" spans="1:11">
      <c r="A20" s="3"/>
      <c r="B20" s="10"/>
      <c r="C20" s="3"/>
      <c r="D20" s="3"/>
      <c r="E20" s="5"/>
      <c r="F20" s="3"/>
      <c r="G20" s="3"/>
      <c r="H20" s="3"/>
      <c r="I20" s="10"/>
      <c r="J20" s="10"/>
      <c r="K20" s="3"/>
    </row>
    <row r="21" spans="1:11">
      <c r="A21" s="3"/>
      <c r="B21" s="10"/>
      <c r="C21" s="3"/>
      <c r="D21" s="3"/>
      <c r="E21" s="5"/>
      <c r="F21" s="3"/>
      <c r="G21" s="3"/>
      <c r="H21" s="3"/>
      <c r="I21" s="10"/>
      <c r="J21" s="10"/>
      <c r="K21" s="3"/>
    </row>
    <row r="22" spans="1:11">
      <c r="A22" s="3"/>
      <c r="B22" s="10"/>
      <c r="C22" s="3"/>
      <c r="D22" s="3"/>
      <c r="E22" s="5"/>
      <c r="F22" s="3"/>
      <c r="G22" s="3"/>
      <c r="H22" s="3"/>
      <c r="I22" s="10"/>
      <c r="J22" s="10"/>
      <c r="K22" s="3"/>
    </row>
    <row r="23" spans="1:11">
      <c r="A23" s="3"/>
      <c r="B23" s="10"/>
      <c r="C23" s="3"/>
      <c r="D23" s="3"/>
      <c r="E23" s="5"/>
      <c r="F23" s="3"/>
      <c r="G23" s="3"/>
      <c r="H23" s="3"/>
      <c r="I23" s="10"/>
      <c r="J23" s="10"/>
      <c r="K23" s="3"/>
    </row>
    <row r="24" spans="1:11">
      <c r="A24" s="3"/>
      <c r="B24" s="10"/>
      <c r="C24" s="3"/>
      <c r="D24" s="3"/>
      <c r="E24" s="5"/>
      <c r="F24" s="3"/>
      <c r="G24" s="3"/>
      <c r="H24" s="3"/>
      <c r="I24" s="10"/>
      <c r="J24" s="10"/>
      <c r="K24" s="3"/>
    </row>
    <row r="25" spans="1:11">
      <c r="A25" s="3"/>
      <c r="B25" s="10"/>
      <c r="C25" s="3"/>
      <c r="D25" s="3"/>
      <c r="E25" s="5"/>
      <c r="F25" s="3"/>
      <c r="G25" s="3"/>
      <c r="H25" s="3"/>
      <c r="I25" s="10"/>
      <c r="J25" s="10"/>
      <c r="K25" s="3"/>
    </row>
    <row r="26" spans="1:11">
      <c r="A26" s="3"/>
      <c r="B26" s="10"/>
      <c r="C26" s="3"/>
      <c r="D26" s="3"/>
      <c r="E26" s="5"/>
      <c r="F26" s="3"/>
      <c r="G26" s="3"/>
      <c r="H26" s="3"/>
      <c r="I26" s="10"/>
      <c r="J26" s="10"/>
      <c r="K26" s="3"/>
    </row>
    <row r="27" spans="1:11">
      <c r="A27" s="3"/>
      <c r="B27" s="10"/>
      <c r="C27" s="3"/>
      <c r="D27" s="3"/>
      <c r="E27" s="5"/>
      <c r="F27" s="3"/>
      <c r="G27" s="3"/>
      <c r="H27" s="3"/>
      <c r="I27" s="10"/>
      <c r="J27" s="10"/>
      <c r="K27" s="3"/>
    </row>
    <row r="28" spans="1:11">
      <c r="A28" s="3"/>
      <c r="B28" s="10"/>
      <c r="C28" s="3"/>
      <c r="D28" s="3"/>
      <c r="E28" s="5"/>
      <c r="F28" s="3"/>
      <c r="G28" s="3"/>
      <c r="H28" s="3"/>
      <c r="I28" s="10"/>
      <c r="J28" s="10"/>
      <c r="K28" s="3"/>
    </row>
    <row r="29" spans="1:11">
      <c r="A29" s="3"/>
      <c r="B29" s="10"/>
      <c r="C29" s="3"/>
      <c r="D29" s="3"/>
      <c r="E29" s="5"/>
      <c r="F29" s="3"/>
      <c r="G29" s="3"/>
      <c r="H29" s="3"/>
      <c r="I29" s="10"/>
      <c r="J29" s="10"/>
      <c r="K29" s="3"/>
    </row>
    <row r="30" spans="1:11">
      <c r="A30" s="3"/>
      <c r="B30" s="10"/>
      <c r="C30" s="3"/>
      <c r="D30" s="3"/>
      <c r="E30" s="5"/>
      <c r="F30" s="3"/>
      <c r="G30" s="3"/>
      <c r="H30" s="3"/>
      <c r="I30" s="10"/>
      <c r="J30" s="10"/>
      <c r="K30" s="3"/>
    </row>
    <row r="31" spans="1:11">
      <c r="A31" s="3"/>
      <c r="B31" s="10"/>
      <c r="C31" s="3"/>
      <c r="D31" s="3"/>
      <c r="E31" s="5"/>
      <c r="F31" s="3"/>
      <c r="G31" s="3"/>
      <c r="H31" s="3"/>
      <c r="I31" s="10"/>
      <c r="J31" s="10"/>
      <c r="K31" s="3"/>
    </row>
    <row r="32" spans="1:11">
      <c r="A32" s="3"/>
      <c r="B32" s="10"/>
      <c r="C32" s="3"/>
      <c r="D32" s="3"/>
      <c r="E32" s="5"/>
      <c r="F32" s="3"/>
      <c r="G32" s="3"/>
      <c r="H32" s="3"/>
      <c r="I32" s="10"/>
      <c r="J32" s="10"/>
      <c r="K32" s="3"/>
    </row>
    <row r="33" spans="1:11">
      <c r="A33" s="3"/>
      <c r="B33" s="10"/>
      <c r="C33" s="3"/>
      <c r="D33" s="3"/>
      <c r="E33" s="5"/>
      <c r="F33" s="3"/>
      <c r="G33" s="3"/>
      <c r="H33" s="3"/>
      <c r="I33" s="10"/>
      <c r="J33" s="10"/>
      <c r="K33" s="3"/>
    </row>
    <row r="34" spans="1:11">
      <c r="A34" s="3"/>
      <c r="B34" s="10"/>
      <c r="C34" s="3"/>
      <c r="D34" s="3"/>
      <c r="E34" s="5"/>
      <c r="F34" s="3"/>
      <c r="G34" s="3"/>
      <c r="H34" s="3"/>
      <c r="I34" s="10"/>
      <c r="J34" s="10"/>
      <c r="K34" s="3"/>
    </row>
    <row r="35" spans="1:11">
      <c r="A35" s="3"/>
      <c r="B35" s="10"/>
      <c r="C35" s="3"/>
      <c r="D35" s="3"/>
      <c r="E35" s="5"/>
      <c r="F35" s="3"/>
      <c r="G35" s="3"/>
      <c r="H35" s="3"/>
      <c r="I35" s="10"/>
      <c r="J35" s="10"/>
      <c r="K35" s="3"/>
    </row>
    <row r="36" spans="1:11">
      <c r="A36" s="3"/>
      <c r="B36" s="10"/>
      <c r="C36" s="3"/>
      <c r="D36" s="3"/>
      <c r="E36" s="5"/>
      <c r="F36" s="3"/>
      <c r="G36" s="3"/>
      <c r="H36" s="3"/>
      <c r="I36" s="10"/>
      <c r="J36" s="10"/>
      <c r="K36" s="3"/>
    </row>
    <row r="37" spans="1:11">
      <c r="A37" s="3"/>
      <c r="B37" s="10"/>
      <c r="C37" s="3"/>
      <c r="D37" s="3"/>
      <c r="E37" s="5"/>
      <c r="F37" s="3"/>
      <c r="G37" s="3"/>
      <c r="H37" s="3"/>
      <c r="I37" s="10"/>
      <c r="J37" s="10"/>
      <c r="K37" s="3"/>
    </row>
    <row r="38" spans="1:11">
      <c r="A38" s="3"/>
      <c r="B38" s="10"/>
      <c r="C38" s="3"/>
      <c r="D38" s="3"/>
      <c r="E38" s="5"/>
      <c r="F38" s="3"/>
      <c r="G38" s="3"/>
      <c r="H38" s="3"/>
      <c r="I38" s="10"/>
      <c r="J38" s="10"/>
      <c r="K38" s="3"/>
    </row>
    <row r="39" spans="1:11">
      <c r="A39" s="3"/>
      <c r="B39" s="10"/>
      <c r="C39" s="3"/>
      <c r="D39" s="3"/>
      <c r="E39" s="5"/>
      <c r="F39" s="3"/>
      <c r="G39" s="3"/>
      <c r="H39" s="3"/>
      <c r="I39" s="10"/>
      <c r="J39" s="10"/>
      <c r="K39" s="3"/>
    </row>
    <row r="40" spans="1:11">
      <c r="A40" s="3"/>
      <c r="B40" s="10"/>
      <c r="C40" s="3"/>
      <c r="D40" s="3"/>
      <c r="E40" s="5"/>
      <c r="F40" s="3"/>
      <c r="G40" s="3"/>
      <c r="H40" s="3"/>
      <c r="I40" s="10"/>
      <c r="J40" s="10"/>
      <c r="K40" s="3"/>
    </row>
    <row r="41" spans="1:11">
      <c r="A41" s="3"/>
      <c r="B41" s="10"/>
      <c r="C41" s="3"/>
      <c r="D41" s="3"/>
      <c r="E41" s="5"/>
      <c r="F41" s="3"/>
      <c r="G41" s="3"/>
      <c r="H41" s="3"/>
      <c r="I41" s="10"/>
      <c r="J41" s="10"/>
      <c r="K41" s="3"/>
    </row>
    <row r="42" spans="1:11">
      <c r="A42" s="3"/>
      <c r="B42" s="10"/>
      <c r="C42" s="3"/>
      <c r="D42" s="3"/>
      <c r="E42" s="5"/>
      <c r="F42" s="3"/>
      <c r="G42" s="3"/>
      <c r="H42" s="3"/>
      <c r="I42" s="10"/>
      <c r="J42" s="10"/>
      <c r="K42" s="3"/>
    </row>
    <row r="43" spans="1:11">
      <c r="A43" s="3"/>
      <c r="B43" s="10"/>
      <c r="C43" s="3"/>
      <c r="D43" s="3"/>
      <c r="E43" s="5"/>
      <c r="F43" s="3"/>
      <c r="G43" s="3"/>
      <c r="H43" s="3"/>
      <c r="I43" s="10"/>
      <c r="J43" s="10"/>
      <c r="K43" s="3"/>
    </row>
    <row r="44" spans="1:11">
      <c r="A44" s="3"/>
      <c r="B44" s="10"/>
      <c r="C44" s="3"/>
      <c r="D44" s="3"/>
      <c r="E44" s="5"/>
      <c r="F44" s="3"/>
      <c r="G44" s="3"/>
      <c r="H44" s="3"/>
      <c r="I44" s="10"/>
      <c r="J44" s="10"/>
      <c r="K44" s="3"/>
    </row>
    <row r="45" spans="1:11">
      <c r="A45" s="3"/>
      <c r="B45" s="10"/>
      <c r="C45" s="3"/>
      <c r="D45" s="3"/>
      <c r="E45" s="5"/>
      <c r="F45" s="3"/>
      <c r="G45" s="3"/>
      <c r="H45" s="3"/>
      <c r="I45" s="10"/>
      <c r="J45" s="10"/>
      <c r="K45" s="3"/>
    </row>
    <row r="46" spans="1:11">
      <c r="A46" s="3"/>
      <c r="B46" s="10"/>
      <c r="C46" s="3"/>
      <c r="D46" s="3"/>
      <c r="E46" s="5"/>
      <c r="F46" s="3"/>
      <c r="G46" s="3"/>
      <c r="H46" s="3"/>
      <c r="I46" s="10"/>
      <c r="J46" s="10"/>
      <c r="K46" s="3"/>
    </row>
    <row r="47" spans="1:11">
      <c r="A47" s="3"/>
      <c r="B47" s="10"/>
      <c r="C47" s="3"/>
      <c r="D47" s="3"/>
      <c r="E47" s="5"/>
      <c r="F47" s="3"/>
      <c r="G47" s="3"/>
      <c r="H47" s="3"/>
      <c r="I47" s="10"/>
      <c r="J47" s="10"/>
      <c r="K47" s="3"/>
    </row>
    <row r="48" spans="1:11">
      <c r="A48" s="3"/>
      <c r="B48" s="10"/>
      <c r="C48" s="3"/>
      <c r="D48" s="3"/>
      <c r="E48" s="5"/>
      <c r="F48" s="3"/>
      <c r="G48" s="3"/>
      <c r="H48" s="3"/>
      <c r="I48" s="10"/>
      <c r="J48" s="10"/>
      <c r="K48" s="3"/>
    </row>
    <row r="49" spans="1:11">
      <c r="A49" s="3"/>
      <c r="B49" s="10"/>
      <c r="C49" s="3"/>
      <c r="D49" s="3"/>
      <c r="E49" s="5"/>
      <c r="F49" s="3"/>
      <c r="G49" s="3"/>
      <c r="H49" s="3"/>
      <c r="I49" s="10"/>
      <c r="J49" s="10"/>
      <c r="K49" s="3"/>
    </row>
    <row r="50" spans="1:11">
      <c r="A50" s="3"/>
      <c r="B50" s="10"/>
      <c r="C50" s="3"/>
      <c r="D50" s="3"/>
      <c r="E50" s="5"/>
      <c r="F50" s="3"/>
      <c r="G50" s="3"/>
      <c r="H50" s="3"/>
      <c r="I50" s="10"/>
      <c r="J50" s="10"/>
      <c r="K50" s="3"/>
    </row>
    <row r="51" spans="1:11">
      <c r="A51" s="3"/>
      <c r="B51" s="10"/>
      <c r="C51" s="3"/>
      <c r="D51" s="3"/>
      <c r="E51" s="5"/>
      <c r="F51" s="3"/>
      <c r="G51" s="3"/>
      <c r="H51" s="3"/>
      <c r="I51" s="10"/>
      <c r="J51" s="10"/>
      <c r="K51" s="3"/>
    </row>
    <row r="52" spans="1:11">
      <c r="A52" s="3"/>
      <c r="B52" s="10"/>
      <c r="C52" s="3"/>
      <c r="D52" s="3"/>
      <c r="E52" s="5"/>
      <c r="F52" s="3"/>
      <c r="G52" s="3"/>
      <c r="H52" s="3"/>
      <c r="I52" s="10"/>
      <c r="J52" s="10"/>
      <c r="K52" s="3"/>
    </row>
    <row r="53" spans="1:11">
      <c r="A53" s="3"/>
      <c r="B53" s="10"/>
      <c r="C53" s="3"/>
      <c r="D53" s="3"/>
      <c r="E53" s="5"/>
      <c r="F53" s="3"/>
      <c r="G53" s="3"/>
      <c r="H53" s="3"/>
      <c r="I53" s="10"/>
      <c r="J53" s="10"/>
      <c r="K53" s="3"/>
    </row>
    <row r="54" spans="1:11">
      <c r="A54" s="3"/>
      <c r="B54" s="10"/>
      <c r="C54" s="3"/>
      <c r="D54" s="3"/>
      <c r="E54" s="5"/>
      <c r="F54" s="3"/>
      <c r="G54" s="3"/>
      <c r="H54" s="3"/>
      <c r="I54" s="10"/>
      <c r="J54" s="10"/>
      <c r="K54" s="3"/>
    </row>
    <row r="55" spans="1:11">
      <c r="A55" s="3"/>
      <c r="B55" s="10"/>
      <c r="C55" s="3"/>
      <c r="D55" s="3"/>
      <c r="E55" s="5"/>
      <c r="F55" s="3"/>
      <c r="G55" s="3"/>
      <c r="H55" s="3"/>
      <c r="I55" s="10"/>
      <c r="J55" s="10"/>
      <c r="K55" s="3"/>
    </row>
    <row r="56" spans="1:11">
      <c r="A56" s="3"/>
      <c r="B56" s="10"/>
      <c r="C56" s="3"/>
      <c r="D56" s="3"/>
      <c r="E56" s="5"/>
      <c r="F56" s="3"/>
      <c r="G56" s="3"/>
      <c r="H56" s="3"/>
      <c r="I56" s="10"/>
      <c r="J56" s="10"/>
      <c r="K56" s="3"/>
    </row>
    <row r="57" spans="1:11">
      <c r="A57" s="3"/>
      <c r="B57" s="10"/>
      <c r="C57" s="3"/>
      <c r="D57" s="3"/>
      <c r="E57" s="5"/>
      <c r="F57" s="3"/>
      <c r="G57" s="3"/>
      <c r="H57" s="3"/>
      <c r="I57" s="10"/>
      <c r="J57" s="10"/>
      <c r="K57" s="3"/>
    </row>
    <row r="58" spans="1:11">
      <c r="A58" s="3"/>
      <c r="B58" s="10"/>
      <c r="C58" s="3"/>
      <c r="D58" s="3"/>
      <c r="E58" s="5"/>
      <c r="F58" s="3"/>
      <c r="G58" s="3"/>
      <c r="H58" s="3"/>
      <c r="I58" s="10"/>
      <c r="J58" s="10"/>
      <c r="K58" s="3"/>
    </row>
    <row r="59" spans="1:11">
      <c r="A59" s="3"/>
      <c r="B59" s="10"/>
      <c r="C59" s="3"/>
      <c r="D59" s="3"/>
      <c r="E59" s="5"/>
      <c r="F59" s="3"/>
      <c r="G59" s="3"/>
      <c r="H59" s="3"/>
      <c r="I59" s="10"/>
      <c r="J59" s="10"/>
      <c r="K59" s="3"/>
    </row>
    <row r="60" spans="1:11">
      <c r="A60" s="3"/>
      <c r="B60" s="10"/>
      <c r="C60" s="3"/>
      <c r="D60" s="3"/>
      <c r="E60" s="5"/>
      <c r="F60" s="3"/>
      <c r="G60" s="3"/>
      <c r="H60" s="3"/>
      <c r="I60" s="10"/>
      <c r="J60" s="10"/>
      <c r="K60" s="3"/>
    </row>
    <row r="61" spans="1:11">
      <c r="A61" s="3"/>
      <c r="B61" s="10"/>
      <c r="C61" s="3"/>
      <c r="D61" s="3"/>
      <c r="E61" s="5"/>
      <c r="F61" s="3"/>
      <c r="G61" s="3"/>
      <c r="H61" s="3"/>
      <c r="I61" s="10"/>
      <c r="J61" s="10"/>
      <c r="K61" s="3"/>
    </row>
    <row r="62" spans="1:11">
      <c r="A62" s="3"/>
      <c r="B62" s="10"/>
      <c r="C62" s="3"/>
      <c r="D62" s="3"/>
      <c r="E62" s="5"/>
      <c r="F62" s="3"/>
      <c r="G62" s="3"/>
      <c r="H62" s="3"/>
      <c r="I62" s="10"/>
      <c r="J62" s="10"/>
      <c r="K62" s="3"/>
    </row>
    <row r="63" spans="1:11">
      <c r="A63" s="3"/>
      <c r="B63" s="10"/>
      <c r="C63" s="3"/>
      <c r="D63" s="3"/>
      <c r="E63" s="5"/>
      <c r="F63" s="3"/>
      <c r="G63" s="3"/>
      <c r="H63" s="3"/>
      <c r="I63" s="10"/>
      <c r="J63" s="10"/>
      <c r="K63" s="3"/>
    </row>
    <row r="64" spans="1:11">
      <c r="A64" s="3"/>
      <c r="B64" s="10"/>
      <c r="C64" s="3"/>
      <c r="D64" s="3"/>
      <c r="E64" s="5"/>
      <c r="F64" s="3"/>
      <c r="G64" s="3"/>
      <c r="H64" s="3"/>
      <c r="I64" s="10"/>
      <c r="J64" s="10"/>
      <c r="K64" s="3"/>
    </row>
    <row r="65" spans="1:11">
      <c r="A65" s="3"/>
      <c r="B65" s="10"/>
      <c r="C65" s="3"/>
      <c r="D65" s="3"/>
      <c r="E65" s="5"/>
      <c r="F65" s="3"/>
      <c r="G65" s="3"/>
      <c r="H65" s="3"/>
      <c r="I65" s="10"/>
      <c r="J65" s="10"/>
      <c r="K65" s="3"/>
    </row>
    <row r="66" spans="1:11">
      <c r="A66" s="3"/>
      <c r="B66" s="10"/>
      <c r="C66" s="3"/>
      <c r="D66" s="3"/>
      <c r="E66" s="5"/>
      <c r="F66" s="3"/>
      <c r="G66" s="3"/>
      <c r="H66" s="3"/>
      <c r="I66" s="10"/>
      <c r="J66" s="10"/>
      <c r="K66" s="3"/>
    </row>
    <row r="67" spans="1:11">
      <c r="A67" s="3"/>
      <c r="B67" s="10"/>
      <c r="C67" s="3"/>
      <c r="D67" s="3"/>
      <c r="E67" s="5"/>
      <c r="F67" s="3"/>
      <c r="G67" s="3"/>
      <c r="H67" s="3"/>
      <c r="I67" s="10"/>
      <c r="J67" s="10"/>
      <c r="K67" s="3"/>
    </row>
    <row r="68" spans="1:11">
      <c r="A68" s="3"/>
      <c r="B68" s="10"/>
      <c r="C68" s="3"/>
      <c r="D68" s="3"/>
      <c r="E68" s="5"/>
      <c r="F68" s="3"/>
      <c r="G68" s="3"/>
      <c r="H68" s="3"/>
      <c r="I68" s="10"/>
      <c r="J68" s="10"/>
      <c r="K68" s="3"/>
    </row>
    <row r="69" spans="1:11">
      <c r="A69" s="3"/>
      <c r="B69" s="10"/>
      <c r="C69" s="3"/>
      <c r="D69" s="3"/>
      <c r="E69" s="5"/>
      <c r="F69" s="3"/>
      <c r="G69" s="3"/>
      <c r="H69" s="3"/>
      <c r="I69" s="10"/>
      <c r="J69" s="10"/>
      <c r="K69" s="3"/>
    </row>
    <row r="70" spans="1:11">
      <c r="A70" s="3"/>
      <c r="B70" s="10"/>
      <c r="C70" s="3"/>
      <c r="D70" s="3"/>
      <c r="E70" s="5"/>
      <c r="F70" s="3"/>
      <c r="G70" s="3"/>
      <c r="H70" s="3"/>
      <c r="I70" s="10"/>
      <c r="J70" s="10"/>
      <c r="K70" s="3"/>
    </row>
    <row r="71" spans="1:11">
      <c r="A71" s="3"/>
      <c r="B71" s="10"/>
      <c r="C71" s="3"/>
      <c r="D71" s="3"/>
      <c r="E71" s="5"/>
      <c r="F71" s="3"/>
      <c r="G71" s="3"/>
      <c r="H71" s="3"/>
      <c r="I71" s="10"/>
      <c r="J71" s="10"/>
      <c r="K71" s="3"/>
    </row>
    <row r="72" spans="1:11">
      <c r="A72" s="3"/>
      <c r="B72" s="10"/>
      <c r="C72" s="3"/>
      <c r="D72" s="3"/>
      <c r="E72" s="5"/>
      <c r="F72" s="3"/>
      <c r="G72" s="3"/>
      <c r="H72" s="3"/>
      <c r="I72" s="10"/>
      <c r="J72" s="10"/>
      <c r="K72" s="3"/>
    </row>
    <row r="73" spans="1:11">
      <c r="A73" s="3"/>
      <c r="B73" s="10"/>
      <c r="C73" s="3"/>
      <c r="D73" s="3"/>
      <c r="E73" s="5"/>
      <c r="F73" s="3"/>
      <c r="G73" s="3"/>
      <c r="H73" s="3"/>
      <c r="I73" s="10"/>
      <c r="J73" s="10"/>
      <c r="K73" s="3"/>
    </row>
    <row r="74" spans="1:11">
      <c r="A74" s="3"/>
      <c r="B74" s="10"/>
      <c r="C74" s="3"/>
      <c r="D74" s="3"/>
      <c r="E74" s="5"/>
      <c r="F74" s="3"/>
      <c r="G74" s="3"/>
      <c r="H74" s="3"/>
      <c r="I74" s="10"/>
      <c r="J74" s="10"/>
      <c r="K74" s="3"/>
    </row>
    <row r="75" spans="1:11">
      <c r="A75" s="3"/>
      <c r="B75" s="10"/>
      <c r="C75" s="3"/>
      <c r="D75" s="3"/>
      <c r="E75" s="5"/>
      <c r="F75" s="3"/>
      <c r="G75" s="3"/>
      <c r="H75" s="3"/>
      <c r="I75" s="10"/>
      <c r="J75" s="10"/>
      <c r="K75" s="3"/>
    </row>
    <row r="76" spans="1:11">
      <c r="A76" s="3"/>
      <c r="B76" s="10"/>
      <c r="C76" s="3"/>
      <c r="D76" s="3"/>
      <c r="E76" s="5"/>
      <c r="F76" s="3"/>
      <c r="G76" s="3"/>
      <c r="H76" s="3"/>
      <c r="I76" s="10"/>
      <c r="J76" s="10"/>
      <c r="K76" s="3"/>
    </row>
    <row r="77" spans="1:11">
      <c r="A77" s="3"/>
      <c r="B77" s="10"/>
      <c r="C77" s="3"/>
      <c r="D77" s="3"/>
      <c r="E77" s="5"/>
      <c r="F77" s="3"/>
      <c r="G77" s="3"/>
      <c r="H77" s="3"/>
      <c r="I77" s="10"/>
      <c r="J77" s="10"/>
      <c r="K77" s="3"/>
    </row>
    <row r="78" spans="1:11">
      <c r="A78" s="3"/>
      <c r="B78" s="10"/>
      <c r="C78" s="3"/>
      <c r="D78" s="3"/>
      <c r="E78" s="5"/>
      <c r="F78" s="3"/>
      <c r="G78" s="3"/>
      <c r="H78" s="3"/>
      <c r="I78" s="10"/>
      <c r="J78" s="10"/>
      <c r="K78" s="3"/>
    </row>
    <row r="79" spans="1:11">
      <c r="A79" s="3"/>
      <c r="B79" s="10"/>
      <c r="C79" s="3"/>
      <c r="D79" s="3"/>
      <c r="E79" s="5"/>
      <c r="F79" s="3"/>
      <c r="G79" s="3"/>
      <c r="H79" s="3"/>
      <c r="I79" s="10"/>
      <c r="J79" s="10"/>
      <c r="K79" s="3"/>
    </row>
    <row r="80" spans="1:11">
      <c r="A80" s="3"/>
      <c r="B80" s="10"/>
      <c r="C80" s="3"/>
      <c r="D80" s="3"/>
      <c r="E80" s="5"/>
      <c r="F80" s="3"/>
      <c r="G80" s="3"/>
      <c r="H80" s="3"/>
      <c r="I80" s="10"/>
      <c r="J80" s="10"/>
      <c r="K80" s="3"/>
    </row>
    <row r="81" spans="1:11">
      <c r="A81" s="3"/>
      <c r="B81" s="10"/>
      <c r="C81" s="3"/>
      <c r="D81" s="3"/>
      <c r="E81" s="5"/>
      <c r="F81" s="3"/>
      <c r="G81" s="3"/>
      <c r="H81" s="3"/>
      <c r="I81" s="10"/>
      <c r="J81" s="10"/>
      <c r="K81" s="3"/>
    </row>
    <row r="82" spans="1:11">
      <c r="A82" s="3"/>
      <c r="B82" s="10"/>
      <c r="C82" s="3"/>
      <c r="D82" s="3"/>
      <c r="E82" s="5"/>
      <c r="F82" s="3"/>
      <c r="G82" s="3"/>
      <c r="H82" s="3"/>
      <c r="I82" s="10"/>
      <c r="J82" s="10"/>
      <c r="K82" s="3"/>
    </row>
    <row r="83" spans="1:11">
      <c r="A83" s="3"/>
      <c r="B83" s="10"/>
      <c r="C83" s="3"/>
      <c r="D83" s="3"/>
      <c r="E83" s="5"/>
      <c r="F83" s="3"/>
      <c r="G83" s="3"/>
      <c r="H83" s="3"/>
      <c r="I83" s="10"/>
      <c r="J83" s="10"/>
      <c r="K83" s="3"/>
    </row>
    <row r="84" spans="1:11">
      <c r="A84" s="3"/>
      <c r="B84" s="10"/>
      <c r="C84" s="3"/>
      <c r="D84" s="3"/>
      <c r="E84" s="5"/>
      <c r="F84" s="3"/>
      <c r="G84" s="3"/>
      <c r="H84" s="3"/>
      <c r="I84" s="10"/>
      <c r="J84" s="10"/>
      <c r="K84" s="3"/>
    </row>
    <row r="85" spans="1:11">
      <c r="A85" s="3"/>
      <c r="B85" s="10"/>
      <c r="C85" s="3"/>
      <c r="D85" s="3"/>
      <c r="E85" s="5"/>
      <c r="F85" s="3"/>
      <c r="G85" s="3"/>
      <c r="H85" s="3"/>
      <c r="I85" s="10"/>
      <c r="J85" s="10"/>
      <c r="K85" s="3"/>
    </row>
    <row r="86" spans="1:11">
      <c r="A86" s="3"/>
      <c r="B86" s="10"/>
      <c r="C86" s="3"/>
      <c r="D86" s="3"/>
      <c r="E86" s="5"/>
      <c r="F86" s="3"/>
      <c r="G86" s="3"/>
      <c r="H86" s="3"/>
      <c r="I86" s="10"/>
      <c r="J86" s="10"/>
      <c r="K86" s="3"/>
    </row>
    <row r="87" spans="1:11">
      <c r="A87" s="3"/>
      <c r="B87" s="10"/>
      <c r="C87" s="3"/>
      <c r="D87" s="3"/>
      <c r="E87" s="5"/>
      <c r="F87" s="3"/>
      <c r="G87" s="3"/>
      <c r="H87" s="3"/>
      <c r="I87" s="10"/>
      <c r="J87" s="10"/>
      <c r="K87" s="3"/>
    </row>
    <row r="88" spans="1:11">
      <c r="A88" s="3"/>
      <c r="B88" s="10"/>
      <c r="C88" s="3"/>
      <c r="D88" s="3"/>
      <c r="E88" s="5"/>
      <c r="F88" s="3"/>
      <c r="G88" s="3"/>
      <c r="H88" s="3"/>
      <c r="I88" s="10"/>
      <c r="J88" s="10"/>
      <c r="K88" s="3"/>
    </row>
    <row r="89" spans="1:11">
      <c r="A89" s="3"/>
      <c r="B89" s="10"/>
      <c r="C89" s="3"/>
      <c r="D89" s="3"/>
      <c r="E89" s="5"/>
      <c r="F89" s="3"/>
      <c r="G89" s="3"/>
      <c r="H89" s="3"/>
      <c r="I89" s="10"/>
      <c r="J89" s="10"/>
      <c r="K89" s="3"/>
    </row>
    <row r="90" spans="1:11">
      <c r="A90" s="3"/>
      <c r="B90" s="10"/>
      <c r="C90" s="3"/>
      <c r="D90" s="3"/>
      <c r="E90" s="5"/>
      <c r="F90" s="3"/>
      <c r="G90" s="3"/>
      <c r="H90" s="3"/>
      <c r="I90" s="10"/>
      <c r="J90" s="10"/>
      <c r="K90" s="3"/>
    </row>
    <row r="91" spans="1:11">
      <c r="A91" s="3"/>
      <c r="B91" s="10"/>
      <c r="C91" s="3"/>
      <c r="D91" s="3"/>
      <c r="E91" s="5"/>
      <c r="F91" s="3"/>
      <c r="G91" s="3"/>
      <c r="H91" s="3"/>
      <c r="I91" s="10"/>
      <c r="J91" s="10"/>
      <c r="K91" s="3"/>
    </row>
    <row r="92" spans="1:11">
      <c r="A92" s="3"/>
      <c r="B92" s="10"/>
      <c r="C92" s="3"/>
      <c r="D92" s="3"/>
      <c r="E92" s="5"/>
      <c r="F92" s="3"/>
      <c r="G92" s="3"/>
      <c r="H92" s="3"/>
      <c r="I92" s="10"/>
      <c r="J92" s="10"/>
      <c r="K92" s="3"/>
    </row>
    <row r="93" spans="1:11">
      <c r="A93" s="3"/>
      <c r="B93" s="10"/>
      <c r="C93" s="3"/>
      <c r="D93" s="3"/>
      <c r="E93" s="5"/>
      <c r="F93" s="3"/>
      <c r="G93" s="3"/>
      <c r="H93" s="3"/>
      <c r="I93" s="10"/>
      <c r="J93" s="10"/>
      <c r="K93" s="3"/>
    </row>
    <row r="94" spans="1:11">
      <c r="A94" s="3"/>
      <c r="B94" s="10"/>
      <c r="C94" s="3"/>
      <c r="D94" s="3"/>
      <c r="E94" s="5"/>
      <c r="F94" s="3"/>
      <c r="G94" s="3"/>
      <c r="H94" s="3"/>
      <c r="I94" s="10"/>
      <c r="J94" s="10"/>
      <c r="K94" s="3"/>
    </row>
    <row r="95" spans="1:11">
      <c r="A95" s="3"/>
      <c r="B95" s="10"/>
      <c r="C95" s="3"/>
      <c r="D95" s="3"/>
      <c r="E95" s="5"/>
      <c r="F95" s="3"/>
      <c r="G95" s="3"/>
      <c r="H95" s="3"/>
      <c r="I95" s="10"/>
      <c r="J95" s="10"/>
      <c r="K95" s="3"/>
    </row>
    <row r="96" spans="1:11">
      <c r="A96" s="3"/>
      <c r="B96" s="10"/>
      <c r="C96" s="3"/>
      <c r="D96" s="3"/>
      <c r="E96" s="5"/>
      <c r="F96" s="3"/>
      <c r="G96" s="3"/>
      <c r="H96" s="3"/>
      <c r="I96" s="10"/>
      <c r="J96" s="10"/>
      <c r="K96" s="3"/>
    </row>
    <row r="97" spans="1:11">
      <c r="A97" s="3"/>
      <c r="B97" s="10"/>
      <c r="C97" s="3"/>
      <c r="D97" s="3"/>
      <c r="E97" s="5"/>
      <c r="F97" s="3"/>
      <c r="G97" s="3"/>
      <c r="H97" s="3"/>
      <c r="I97" s="10"/>
      <c r="J97" s="10"/>
      <c r="K97" s="3"/>
    </row>
    <row r="98" spans="1:11">
      <c r="A98" s="3"/>
      <c r="B98" s="10"/>
      <c r="C98" s="3"/>
      <c r="D98" s="3"/>
      <c r="E98" s="5"/>
      <c r="F98" s="3"/>
      <c r="G98" s="3"/>
      <c r="H98" s="3"/>
      <c r="I98" s="10"/>
      <c r="J98" s="10"/>
      <c r="K98" s="3"/>
    </row>
    <row r="99" spans="1:11">
      <c r="A99" s="3"/>
      <c r="B99" s="10"/>
      <c r="C99" s="3"/>
      <c r="D99" s="3"/>
      <c r="E99" s="5"/>
      <c r="F99" s="3"/>
      <c r="G99" s="3"/>
      <c r="H99" s="3"/>
      <c r="I99" s="10"/>
      <c r="J99" s="10"/>
      <c r="K99" s="3"/>
    </row>
    <row r="100" spans="1:11">
      <c r="A100" s="3"/>
      <c r="B100" s="10"/>
      <c r="C100" s="3"/>
      <c r="D100" s="3"/>
      <c r="E100" s="5"/>
      <c r="F100" s="3"/>
      <c r="G100" s="3"/>
      <c r="H100" s="3"/>
      <c r="I100" s="10"/>
      <c r="J100" s="10"/>
      <c r="K100" s="3"/>
    </row>
  </sheetData>
  <conditionalFormatting sqref="G2:G100">
    <cfRule type="expression" dxfId="2" priority="1">
      <formula>AND($A2&lt;&gt;"",$G2="Từ chối")</formula>
    </cfRule>
    <cfRule type="expression" dxfId="1" priority="2">
      <formula>AND($A2&lt;&gt;"",$G2="Đã duyệt")</formula>
    </cfRule>
    <cfRule type="expression" dxfId="0" priority="3">
      <formula>AND($A2&lt;&gt;"",$G2="Chờ duyệt")</formula>
    </cfRule>
  </conditionalFormatting>
  <dataValidations count="2">
    <dataValidation type="list" sqref="F2:F100" xr:uid="{00000000-0002-0000-0200-000000000000}">
      <formula1>"Bình thường,Gấp,Rất gấp"</formula1>
    </dataValidation>
    <dataValidation type="list" sqref="G2:G100" xr:uid="{00000000-0002-0000-0200-000001000000}">
      <formula1>"Chờ duyệt,Đã duyệt,Duyệt một phần,Từ chối,Đã mua,Đã cấp phát"</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6"/>
  <sheetViews>
    <sheetView workbookViewId="0">
      <selection activeCell="D30" sqref="D30"/>
    </sheetView>
  </sheetViews>
  <sheetFormatPr defaultRowHeight="14"/>
  <cols>
    <col min="1" max="1" width="28" customWidth="1"/>
    <col min="2" max="2" width="14" customWidth="1"/>
    <col min="3" max="3" width="18" customWidth="1"/>
    <col min="4" max="4" width="24" customWidth="1"/>
    <col min="5" max="5" width="12" customWidth="1"/>
    <col min="6" max="6" width="18" customWidth="1"/>
    <col min="7" max="7" width="12" customWidth="1"/>
    <col min="8" max="8" width="28" customWidth="1"/>
  </cols>
  <sheetData>
    <row r="1" spans="1:8" ht="18.649999999999999" customHeight="1">
      <c r="A1" s="20" t="s">
        <v>143</v>
      </c>
      <c r="B1" s="20"/>
      <c r="C1" s="20"/>
      <c r="D1" s="20"/>
      <c r="E1" s="20"/>
      <c r="F1" s="20"/>
      <c r="G1" s="20"/>
      <c r="H1" s="20"/>
    </row>
    <row r="2" spans="1:8">
      <c r="A2" s="3"/>
      <c r="B2" s="3"/>
      <c r="C2" s="3"/>
      <c r="D2" s="3"/>
      <c r="E2" s="3"/>
      <c r="F2" s="3"/>
      <c r="G2" s="3"/>
      <c r="H2" s="3"/>
    </row>
    <row r="3" spans="1:8">
      <c r="A3" s="2" t="s">
        <v>144</v>
      </c>
      <c r="B3" s="2" t="s">
        <v>145</v>
      </c>
      <c r="C3" s="3"/>
      <c r="D3" s="2" t="s">
        <v>26</v>
      </c>
      <c r="E3" s="2" t="s">
        <v>2</v>
      </c>
      <c r="F3" s="2" t="s">
        <v>139</v>
      </c>
      <c r="G3" s="2" t="s">
        <v>146</v>
      </c>
      <c r="H3" s="2" t="s">
        <v>52</v>
      </c>
    </row>
    <row r="4" spans="1:8">
      <c r="A4" s="1" t="s">
        <v>147</v>
      </c>
      <c r="B4" s="5">
        <f>COUNTIF('Theo dõi duyệt'!A2:A100,"?*")</f>
        <v>0</v>
      </c>
      <c r="C4" s="3"/>
      <c r="D4" s="3" t="s">
        <v>27</v>
      </c>
      <c r="E4" s="5">
        <f>COUNTIFS('Theo dõi duyệt'!$A$2:$A$100,"?*",'Theo dõi duyệt'!$G$2:$G$100,D4)</f>
        <v>0</v>
      </c>
      <c r="F4" s="5">
        <f>SUMIFS('Theo dõi duyệt'!$E$2:$E$100,'Theo dõi duyệt'!$A$2:$A$100,"?*",'Theo dõi duyệt'!$G$2:$G$100,D4)</f>
        <v>0</v>
      </c>
      <c r="G4" s="11" t="str">
        <f t="shared" ref="G4:G9" si="0">IF($B$4=0,"",E4/$B$4)</f>
        <v/>
      </c>
      <c r="H4" s="3"/>
    </row>
    <row r="5" spans="1:8">
      <c r="A5" s="1" t="s">
        <v>148</v>
      </c>
      <c r="B5" s="5">
        <f>SUMIF('Theo dõi duyệt'!A2:A100,"?*",'Theo dõi duyệt'!E2:E100)</f>
        <v>0</v>
      </c>
      <c r="C5" s="3"/>
      <c r="D5" s="3" t="s">
        <v>149</v>
      </c>
      <c r="E5" s="5">
        <f>COUNTIFS('Theo dõi duyệt'!$A$2:$A$100,"?*",'Theo dõi duyệt'!$G$2:$G$100,D5)</f>
        <v>0</v>
      </c>
      <c r="F5" s="5">
        <f>SUMIFS('Theo dõi duyệt'!$E$2:$E$100,'Theo dõi duyệt'!$A$2:$A$100,"?*",'Theo dõi duyệt'!$G$2:$G$100,D5)</f>
        <v>0</v>
      </c>
      <c r="G5" s="11" t="str">
        <f t="shared" si="0"/>
        <v/>
      </c>
      <c r="H5" s="3"/>
    </row>
    <row r="6" spans="1:8">
      <c r="A6" s="1" t="s">
        <v>150</v>
      </c>
      <c r="B6" s="5">
        <f>COUNTIFS('Theo dõi duyệt'!A2:A100,"?*",'Theo dõi duyệt'!G2:G100,"Chờ duyệt")</f>
        <v>0</v>
      </c>
      <c r="C6" s="3"/>
      <c r="D6" s="3" t="s">
        <v>151</v>
      </c>
      <c r="E6" s="5">
        <f>COUNTIFS('Theo dõi duyệt'!$A$2:$A$100,"?*",'Theo dõi duyệt'!$G$2:$G$100,D6)</f>
        <v>0</v>
      </c>
      <c r="F6" s="5">
        <f>SUMIFS('Theo dõi duyệt'!$E$2:$E$100,'Theo dõi duyệt'!$A$2:$A$100,"?*",'Theo dõi duyệt'!$G$2:$G$100,D6)</f>
        <v>0</v>
      </c>
      <c r="G6" s="11" t="str">
        <f t="shared" si="0"/>
        <v/>
      </c>
      <c r="H6" s="3"/>
    </row>
    <row r="7" spans="1:8">
      <c r="A7" s="1" t="s">
        <v>152</v>
      </c>
      <c r="B7" s="5">
        <f>COUNTIFS('Theo dõi duyệt'!A2:A100,"?*",'Theo dõi duyệt'!G2:G100,"Đã duyệt")</f>
        <v>0</v>
      </c>
      <c r="C7" s="3"/>
      <c r="D7" s="3" t="s">
        <v>153</v>
      </c>
      <c r="E7" s="5">
        <f>COUNTIFS('Theo dõi duyệt'!$A$2:$A$100,"?*",'Theo dõi duyệt'!$G$2:$G$100,D7)</f>
        <v>0</v>
      </c>
      <c r="F7" s="5">
        <f>SUMIFS('Theo dõi duyệt'!$E$2:$E$100,'Theo dõi duyệt'!$A$2:$A$100,"?*",'Theo dõi duyệt'!$G$2:$G$100,D7)</f>
        <v>0</v>
      </c>
      <c r="G7" s="11" t="str">
        <f t="shared" si="0"/>
        <v/>
      </c>
      <c r="H7" s="3"/>
    </row>
    <row r="8" spans="1:8">
      <c r="A8" s="1" t="s">
        <v>154</v>
      </c>
      <c r="B8" s="5">
        <f>COUNTIFS('Theo dõi duyệt'!A2:A100,"?*",'Theo dõi duyệt'!G2:G100,"Từ chối")</f>
        <v>0</v>
      </c>
      <c r="C8" s="3"/>
      <c r="D8" s="3" t="s">
        <v>155</v>
      </c>
      <c r="E8" s="5">
        <f>COUNTIFS('Theo dõi duyệt'!$A$2:$A$100,"?*",'Theo dõi duyệt'!$G$2:$G$100,D8)</f>
        <v>0</v>
      </c>
      <c r="F8" s="5">
        <f>SUMIFS('Theo dõi duyệt'!$E$2:$E$100,'Theo dõi duyệt'!$A$2:$A$100,"?*",'Theo dõi duyệt'!$G$2:$G$100,D8)</f>
        <v>0</v>
      </c>
      <c r="G8" s="11" t="str">
        <f t="shared" si="0"/>
        <v/>
      </c>
      <c r="H8" s="3"/>
    </row>
    <row r="9" spans="1:8">
      <c r="A9" s="3"/>
      <c r="B9" s="3"/>
      <c r="C9" s="3"/>
      <c r="D9" s="3" t="s">
        <v>156</v>
      </c>
      <c r="E9" s="5">
        <f>COUNTIFS('Theo dõi duyệt'!$A$2:$A$100,"?*",'Theo dõi duyệt'!$G$2:$G$100,D9)</f>
        <v>0</v>
      </c>
      <c r="F9" s="5">
        <f>SUMIFS('Theo dõi duyệt'!$E$2:$E$100,'Theo dõi duyệt'!$A$2:$A$100,"?*",'Theo dõi duyệt'!$G$2:$G$100,D9)</f>
        <v>0</v>
      </c>
      <c r="G9" s="11" t="str">
        <f t="shared" si="0"/>
        <v/>
      </c>
      <c r="H9" s="3"/>
    </row>
    <row r="10" spans="1:8">
      <c r="A10" s="3"/>
      <c r="B10" s="3"/>
      <c r="C10" s="3"/>
      <c r="D10" s="3"/>
      <c r="E10" s="3"/>
      <c r="F10" s="3"/>
      <c r="G10" s="3"/>
      <c r="H10" s="3"/>
    </row>
    <row r="11" spans="1:8">
      <c r="A11" s="2" t="s">
        <v>138</v>
      </c>
      <c r="B11" s="2" t="s">
        <v>2</v>
      </c>
      <c r="C11" s="2" t="s">
        <v>139</v>
      </c>
      <c r="D11" s="2" t="s">
        <v>52</v>
      </c>
      <c r="E11" s="3"/>
      <c r="F11" s="3"/>
      <c r="G11" s="3"/>
      <c r="H11" s="3"/>
    </row>
    <row r="12" spans="1:8">
      <c r="A12" s="3" t="s">
        <v>157</v>
      </c>
      <c r="B12" s="5">
        <f>COUNTIFS('Theo dõi duyệt'!$A$2:$A$100,"?*",'Theo dõi duyệt'!$C$2:$C$100,A12)</f>
        <v>0</v>
      </c>
      <c r="C12" s="5">
        <f>SUMIFS('Theo dõi duyệt'!$E$2:$E$100,'Theo dõi duyệt'!$A$2:$A$100,"?*",'Theo dõi duyệt'!$C$2:$C$100,A12)</f>
        <v>0</v>
      </c>
      <c r="D12" s="3"/>
      <c r="E12" s="3"/>
      <c r="F12" s="3"/>
      <c r="G12" s="3"/>
      <c r="H12" s="3"/>
    </row>
    <row r="13" spans="1:8">
      <c r="A13" s="3" t="s">
        <v>45</v>
      </c>
      <c r="B13" s="5">
        <f>COUNTIFS('Theo dõi duyệt'!$A$2:$A$100,"?*",'Theo dõi duyệt'!$C$2:$C$100,A13)</f>
        <v>0</v>
      </c>
      <c r="C13" s="5">
        <f>SUMIFS('Theo dõi duyệt'!$E$2:$E$100,'Theo dõi duyệt'!$A$2:$A$100,"?*",'Theo dõi duyệt'!$C$2:$C$100,A13)</f>
        <v>0</v>
      </c>
      <c r="D13" s="3"/>
      <c r="E13" s="3"/>
      <c r="F13" s="3"/>
      <c r="G13" s="3"/>
      <c r="H13" s="3"/>
    </row>
    <row r="14" spans="1:8">
      <c r="A14" s="3" t="s">
        <v>158</v>
      </c>
      <c r="B14" s="5">
        <f>COUNTIFS('Theo dõi duyệt'!$A$2:$A$100,"?*",'Theo dõi duyệt'!$C$2:$C$100,A14)</f>
        <v>0</v>
      </c>
      <c r="C14" s="5">
        <f>SUMIFS('Theo dõi duyệt'!$E$2:$E$100,'Theo dõi duyệt'!$A$2:$A$100,"?*",'Theo dõi duyệt'!$C$2:$C$100,A14)</f>
        <v>0</v>
      </c>
      <c r="D14" s="3"/>
      <c r="E14" s="3"/>
      <c r="F14" s="3"/>
      <c r="G14" s="3"/>
      <c r="H14" s="3"/>
    </row>
    <row r="15" spans="1:8">
      <c r="A15" s="3" t="s">
        <v>159</v>
      </c>
      <c r="B15" s="5">
        <f>COUNTIFS('Theo dõi duyệt'!$A$2:$A$100,"?*",'Theo dõi duyệt'!$C$2:$C$100,A15)</f>
        <v>0</v>
      </c>
      <c r="C15" s="5">
        <f>SUMIFS('Theo dõi duyệt'!$E$2:$E$100,'Theo dõi duyệt'!$A$2:$A$100,"?*",'Theo dõi duyệt'!$C$2:$C$100,A15)</f>
        <v>0</v>
      </c>
      <c r="D15" s="3"/>
      <c r="E15" s="3"/>
      <c r="F15" s="3"/>
      <c r="G15" s="3"/>
      <c r="H15" s="3"/>
    </row>
    <row r="16" spans="1:8">
      <c r="A16" s="3" t="s">
        <v>160</v>
      </c>
      <c r="B16" s="5">
        <f>COUNTIFS('Theo dõi duyệt'!$A$2:$A$100,"?*",'Theo dõi duyệt'!$C$2:$C$100,A16)</f>
        <v>0</v>
      </c>
      <c r="C16" s="5">
        <f>SUMIFS('Theo dõi duyệt'!$E$2:$E$100,'Theo dõi duyệt'!$A$2:$A$100,"?*",'Theo dõi duyệt'!$C$2:$C$100,A16)</f>
        <v>0</v>
      </c>
      <c r="D16" s="3"/>
      <c r="E16" s="3"/>
      <c r="F16" s="3"/>
      <c r="G16" s="3"/>
      <c r="H16" s="3"/>
    </row>
  </sheetData>
  <mergeCells count="1">
    <mergeCell ref="A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
  <sheetViews>
    <sheetView workbookViewId="0">
      <selection activeCell="E24" sqref="E24"/>
    </sheetView>
  </sheetViews>
  <sheetFormatPr defaultRowHeight="14"/>
  <cols>
    <col min="1" max="1" width="12" customWidth="1"/>
    <col min="2" max="2" width="26" customWidth="1"/>
    <col min="3" max="3" width="20" customWidth="1"/>
    <col min="4" max="4" width="18" customWidth="1"/>
    <col min="5" max="5" width="24" customWidth="1"/>
    <col min="6" max="6" width="18" customWidth="1"/>
    <col min="7" max="7" width="24" customWidth="1"/>
    <col min="8" max="8" width="30" customWidth="1"/>
  </cols>
  <sheetData>
    <row r="1" spans="1:8">
      <c r="A1" s="2" t="s">
        <v>161</v>
      </c>
      <c r="B1" s="2" t="s">
        <v>162</v>
      </c>
      <c r="C1" s="2" t="s">
        <v>163</v>
      </c>
      <c r="D1" s="2" t="s">
        <v>164</v>
      </c>
      <c r="E1" s="2" t="s">
        <v>165</v>
      </c>
      <c r="F1" s="2" t="s">
        <v>166</v>
      </c>
      <c r="G1" s="2" t="s">
        <v>167</v>
      </c>
      <c r="H1" s="2" t="s">
        <v>52</v>
      </c>
    </row>
    <row r="2" spans="1:8">
      <c r="A2" s="3" t="s">
        <v>168</v>
      </c>
      <c r="B2" s="3"/>
      <c r="C2" s="3"/>
      <c r="D2" s="3"/>
      <c r="E2" s="3"/>
      <c r="F2" s="3" t="s">
        <v>169</v>
      </c>
      <c r="G2" s="3"/>
      <c r="H2" s="3"/>
    </row>
    <row r="3" spans="1:8">
      <c r="A3" s="3" t="s">
        <v>170</v>
      </c>
      <c r="B3" s="3"/>
      <c r="C3" s="3"/>
      <c r="D3" s="3"/>
      <c r="E3" s="3"/>
      <c r="F3" s="3"/>
      <c r="G3" s="3"/>
      <c r="H3" s="3"/>
    </row>
    <row r="4" spans="1:8">
      <c r="A4" s="3" t="s">
        <v>171</v>
      </c>
      <c r="B4" s="3"/>
      <c r="C4" s="3"/>
      <c r="D4" s="3"/>
      <c r="E4" s="3"/>
      <c r="F4" s="3"/>
      <c r="G4" s="3"/>
      <c r="H4" s="3"/>
    </row>
    <row r="5" spans="1:8">
      <c r="A5" s="3" t="s">
        <v>172</v>
      </c>
      <c r="B5" s="3"/>
      <c r="C5" s="3"/>
      <c r="D5" s="3"/>
      <c r="E5" s="3"/>
      <c r="F5" s="3"/>
      <c r="G5" s="3"/>
      <c r="H5" s="3"/>
    </row>
    <row r="6" spans="1:8">
      <c r="A6" s="3" t="s">
        <v>173</v>
      </c>
      <c r="B6" s="3"/>
      <c r="C6" s="3"/>
      <c r="D6" s="3"/>
      <c r="E6" s="3"/>
      <c r="F6" s="3"/>
      <c r="G6" s="3"/>
      <c r="H6" s="3"/>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workbookViewId="0">
      <selection activeCell="D19" sqref="D19"/>
    </sheetView>
  </sheetViews>
  <sheetFormatPr defaultRowHeight="14"/>
  <cols>
    <col min="1" max="1" width="24" customWidth="1"/>
    <col min="2" max="2" width="40" customWidth="1"/>
    <col min="3" max="4" width="22" customWidth="1"/>
    <col min="5" max="5" width="38" customWidth="1"/>
  </cols>
  <sheetData>
    <row r="1" spans="1:5" ht="18">
      <c r="A1" s="21" t="s">
        <v>174</v>
      </c>
      <c r="B1" s="21"/>
      <c r="C1" s="21"/>
      <c r="D1" s="21"/>
      <c r="E1" s="21"/>
    </row>
    <row r="2" spans="1:5">
      <c r="A2" s="3"/>
      <c r="B2" s="3"/>
      <c r="C2" s="3"/>
      <c r="D2" s="3"/>
      <c r="E2" s="3"/>
    </row>
    <row r="3" spans="1:5">
      <c r="A3" s="2" t="s">
        <v>175</v>
      </c>
      <c r="B3" s="2" t="s">
        <v>176</v>
      </c>
      <c r="C3" s="2" t="s">
        <v>177</v>
      </c>
      <c r="D3" s="2" t="s">
        <v>178</v>
      </c>
      <c r="E3" s="2" t="s">
        <v>52</v>
      </c>
    </row>
    <row r="4" spans="1:5">
      <c r="A4" s="3" t="s">
        <v>179</v>
      </c>
      <c r="B4" s="3" t="s">
        <v>180</v>
      </c>
      <c r="C4" s="3" t="s">
        <v>181</v>
      </c>
      <c r="D4" s="3" t="s">
        <v>182</v>
      </c>
      <c r="E4" s="3" t="s">
        <v>183</v>
      </c>
    </row>
    <row r="5" spans="1:5">
      <c r="A5" s="3" t="s">
        <v>184</v>
      </c>
      <c r="B5" s="3" t="s">
        <v>185</v>
      </c>
      <c r="C5" s="3" t="s">
        <v>186</v>
      </c>
      <c r="D5" s="3" t="s">
        <v>187</v>
      </c>
      <c r="E5" s="3" t="s">
        <v>188</v>
      </c>
    </row>
    <row r="6" spans="1:5">
      <c r="A6" s="3" t="s">
        <v>189</v>
      </c>
      <c r="B6" s="3" t="s">
        <v>190</v>
      </c>
      <c r="C6" s="3" t="s">
        <v>191</v>
      </c>
      <c r="D6" s="3" t="s">
        <v>192</v>
      </c>
      <c r="E6" s="3" t="s">
        <v>193</v>
      </c>
    </row>
    <row r="7" spans="1:5">
      <c r="A7" s="3" t="s">
        <v>194</v>
      </c>
      <c r="B7" s="3" t="s">
        <v>195</v>
      </c>
      <c r="C7" s="3" t="s">
        <v>196</v>
      </c>
      <c r="D7" s="3" t="s">
        <v>197</v>
      </c>
      <c r="E7" s="3" t="s">
        <v>198</v>
      </c>
    </row>
    <row r="8" spans="1:5">
      <c r="A8" s="3"/>
      <c r="B8" s="3"/>
      <c r="C8" s="3"/>
      <c r="D8" s="3"/>
      <c r="E8" s="3"/>
    </row>
    <row r="9" spans="1:5" ht="14.5">
      <c r="A9" s="22" t="s">
        <v>199</v>
      </c>
      <c r="B9" s="22"/>
      <c r="C9" s="22"/>
      <c r="D9" s="22"/>
      <c r="E9" s="22"/>
    </row>
  </sheetData>
  <mergeCells count="2">
    <mergeCell ref="A1:E1"/>
    <mergeCell ref="A9:E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7"/>
  <sheetViews>
    <sheetView workbookViewId="0">
      <selection sqref="A1:D1"/>
    </sheetView>
  </sheetViews>
  <sheetFormatPr defaultRowHeight="14"/>
  <cols>
    <col min="1" max="1" width="22" customWidth="1"/>
    <col min="2" max="2" width="42" customWidth="1"/>
    <col min="3" max="3" width="24" customWidth="1"/>
    <col min="4" max="4" width="45" customWidth="1"/>
  </cols>
  <sheetData>
    <row r="1" spans="1:4" ht="18">
      <c r="A1" s="21" t="s">
        <v>200</v>
      </c>
      <c r="B1" s="21"/>
      <c r="C1" s="21"/>
      <c r="D1" s="21"/>
    </row>
    <row r="2" spans="1:4">
      <c r="A2" s="3"/>
      <c r="B2" s="3"/>
      <c r="C2" s="3"/>
      <c r="D2" s="3"/>
    </row>
    <row r="3" spans="1:4">
      <c r="A3" s="2" t="s">
        <v>201</v>
      </c>
      <c r="B3" s="2" t="s">
        <v>202</v>
      </c>
      <c r="C3" s="2" t="s">
        <v>203</v>
      </c>
      <c r="D3" s="2" t="s">
        <v>52</v>
      </c>
    </row>
    <row r="4" spans="1:4" ht="28">
      <c r="A4" s="3">
        <v>1</v>
      </c>
      <c r="B4" s="3" t="s">
        <v>204</v>
      </c>
      <c r="C4" s="3" t="s">
        <v>8</v>
      </c>
      <c r="D4" s="3" t="s">
        <v>205</v>
      </c>
    </row>
    <row r="5" spans="1:4" ht="42">
      <c r="A5" s="3">
        <v>2</v>
      </c>
      <c r="B5" s="3" t="s">
        <v>206</v>
      </c>
      <c r="C5" s="3" t="s">
        <v>8</v>
      </c>
      <c r="D5" s="3" t="s">
        <v>207</v>
      </c>
    </row>
    <row r="6" spans="1:4" ht="28">
      <c r="A6" s="3">
        <v>3</v>
      </c>
      <c r="B6" s="3" t="s">
        <v>208</v>
      </c>
      <c r="C6" s="3" t="s">
        <v>44</v>
      </c>
      <c r="D6" s="3" t="s">
        <v>209</v>
      </c>
    </row>
    <row r="7" spans="1:4" ht="28">
      <c r="A7" s="3">
        <v>4</v>
      </c>
      <c r="B7" s="3" t="s">
        <v>210</v>
      </c>
      <c r="C7" s="3" t="s">
        <v>211</v>
      </c>
      <c r="D7" s="3" t="s">
        <v>212</v>
      </c>
    </row>
    <row r="8" spans="1:4" ht="28">
      <c r="A8" s="3">
        <v>5</v>
      </c>
      <c r="B8" s="3" t="s">
        <v>213</v>
      </c>
      <c r="C8" s="3" t="s">
        <v>214</v>
      </c>
      <c r="D8" s="3" t="s">
        <v>215</v>
      </c>
    </row>
    <row r="9" spans="1:4" ht="42">
      <c r="A9" s="3">
        <v>6</v>
      </c>
      <c r="B9" s="3" t="s">
        <v>216</v>
      </c>
      <c r="C9" s="3" t="s">
        <v>217</v>
      </c>
      <c r="D9" s="3" t="s">
        <v>218</v>
      </c>
    </row>
    <row r="10" spans="1:4">
      <c r="A10" s="3"/>
      <c r="B10" s="3"/>
      <c r="C10" s="3"/>
      <c r="D10" s="3"/>
    </row>
    <row r="11" spans="1:4">
      <c r="A11" s="3"/>
      <c r="B11" s="3"/>
      <c r="C11" s="3"/>
      <c r="D11" s="3"/>
    </row>
    <row r="12" spans="1:4">
      <c r="A12" s="2" t="s">
        <v>219</v>
      </c>
      <c r="B12" s="2" t="s">
        <v>220</v>
      </c>
      <c r="C12" s="2" t="s">
        <v>221</v>
      </c>
      <c r="D12" s="2" t="s">
        <v>222</v>
      </c>
    </row>
    <row r="13" spans="1:4">
      <c r="A13" s="3" t="s">
        <v>223</v>
      </c>
      <c r="B13" s="3" t="s">
        <v>224</v>
      </c>
      <c r="C13" s="3" t="s">
        <v>225</v>
      </c>
      <c r="D13" s="3" t="s">
        <v>226</v>
      </c>
    </row>
    <row r="14" spans="1:4">
      <c r="A14" s="3" t="s">
        <v>227</v>
      </c>
      <c r="B14" s="3" t="s">
        <v>228</v>
      </c>
      <c r="C14" s="3" t="s">
        <v>225</v>
      </c>
      <c r="D14" s="3" t="s">
        <v>229</v>
      </c>
    </row>
    <row r="15" spans="1:4">
      <c r="A15" s="3" t="s">
        <v>230</v>
      </c>
      <c r="B15" s="3" t="s">
        <v>231</v>
      </c>
      <c r="C15" s="3" t="s">
        <v>232</v>
      </c>
      <c r="D15" s="3" t="s">
        <v>233</v>
      </c>
    </row>
    <row r="16" spans="1:4">
      <c r="A16" s="3" t="s">
        <v>234</v>
      </c>
      <c r="B16" s="3" t="s">
        <v>235</v>
      </c>
      <c r="C16" s="3" t="s">
        <v>236</v>
      </c>
      <c r="D16" s="3" t="s">
        <v>237</v>
      </c>
    </row>
    <row r="17" spans="1:4">
      <c r="A17" s="3" t="s">
        <v>238</v>
      </c>
      <c r="B17" s="3" t="s">
        <v>239</v>
      </c>
      <c r="C17" s="3" t="s">
        <v>240</v>
      </c>
      <c r="D17" s="3" t="s">
        <v>241</v>
      </c>
    </row>
  </sheetData>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Trang tính</vt:lpstr>
      </vt:variant>
      <vt:variant>
        <vt:i4>7</vt:i4>
      </vt:variant>
    </vt:vector>
  </HeadingPairs>
  <TitlesOfParts>
    <vt:vector size="7" baseType="lpstr">
      <vt:lpstr>Phiếu đề xuất</vt:lpstr>
      <vt:lpstr>Danh mục VPP</vt:lpstr>
      <vt:lpstr>Theo dõi duyệt</vt:lpstr>
      <vt:lpstr>Tổng hợp</vt:lpstr>
      <vt:lpstr>Nhà cung cấp</vt:lpstr>
      <vt:lpstr>Hạn mức duyệt</vt:lpstr>
      <vt:lpstr>Hướng dẫn sử dụng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Lê Huy Tuấn</cp:lastModifiedBy>
  <dcterms:modified xsi:type="dcterms:W3CDTF">2026-06-03T02:55:10Z</dcterms:modified>
</cp:coreProperties>
</file>