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PHỤC HY\Excel\"/>
    </mc:Choice>
  </mc:AlternateContent>
  <xr:revisionPtr revIDLastSave="0" documentId="13_ncr:20001_{54DB3B1B-F115-4A5B-BF46-66E5594B968E}" xr6:coauthVersionLast="47" xr6:coauthVersionMax="47" xr10:uidLastSave="{00000000-0000-0000-0000-000000000000}"/>
  <bookViews>
    <workbookView xWindow="4480" yWindow="4480" windowWidth="28800" windowHeight="15370" activeTab="2" xr2:uid="{00000000-000D-0000-FFFF-FFFF00000000}"/>
  </bookViews>
  <sheets>
    <sheet name="Hướng dẫn" sheetId="1" r:id="rId1"/>
    <sheet name="So sánh báo giá" sheetId="2" r:id="rId2"/>
    <sheet name="Chấm điểm &amp; Đề xuất" sheetId="3"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 l="1"/>
  <c r="E31" i="2"/>
  <c r="D31" i="2"/>
  <c r="P10" i="2"/>
  <c r="P8" i="2"/>
  <c r="J8" i="2"/>
  <c r="I16" i="3"/>
  <c r="C6" i="3" s="1"/>
  <c r="G16" i="3"/>
  <c r="C5" i="3" s="1"/>
  <c r="E16" i="3"/>
  <c r="B19" i="3" s="1"/>
  <c r="B20" i="3" s="1"/>
  <c r="I15" i="3"/>
  <c r="G15" i="3"/>
  <c r="E15" i="3"/>
  <c r="I14" i="3"/>
  <c r="G14" i="3"/>
  <c r="E14" i="3"/>
  <c r="I13" i="3"/>
  <c r="G13" i="3"/>
  <c r="E13" i="3"/>
  <c r="I12" i="3"/>
  <c r="G12" i="3"/>
  <c r="E12" i="3"/>
  <c r="I11" i="3"/>
  <c r="G11" i="3"/>
  <c r="E11" i="3"/>
  <c r="I10" i="3"/>
  <c r="G10" i="3"/>
  <c r="E10" i="3"/>
  <c r="I9" i="3"/>
  <c r="G9" i="3"/>
  <c r="E9" i="3"/>
  <c r="P27" i="2"/>
  <c r="M27" i="2"/>
  <c r="J27" i="2"/>
  <c r="P26" i="2"/>
  <c r="M26" i="2"/>
  <c r="J26" i="2"/>
  <c r="P25" i="2"/>
  <c r="M25" i="2"/>
  <c r="J25" i="2"/>
  <c r="P24" i="2"/>
  <c r="M24" i="2"/>
  <c r="J24" i="2"/>
  <c r="P23" i="2"/>
  <c r="M23" i="2"/>
  <c r="J23" i="2"/>
  <c r="P22" i="2"/>
  <c r="M22" i="2"/>
  <c r="J22" i="2"/>
  <c r="P21" i="2"/>
  <c r="M21" i="2"/>
  <c r="J21" i="2"/>
  <c r="P20" i="2"/>
  <c r="M20" i="2"/>
  <c r="J20" i="2"/>
  <c r="P19" i="2"/>
  <c r="M19" i="2"/>
  <c r="J19" i="2"/>
  <c r="P18" i="2"/>
  <c r="M18" i="2"/>
  <c r="J18" i="2"/>
  <c r="P17" i="2"/>
  <c r="M17" i="2"/>
  <c r="J17" i="2"/>
  <c r="P16" i="2"/>
  <c r="M16" i="2"/>
  <c r="J16" i="2"/>
  <c r="P15" i="2"/>
  <c r="M15" i="2"/>
  <c r="J15" i="2"/>
  <c r="P14" i="2"/>
  <c r="M14" i="2"/>
  <c r="J14" i="2"/>
  <c r="P13" i="2"/>
  <c r="M13" i="2"/>
  <c r="J13" i="2"/>
  <c r="P12" i="2"/>
  <c r="M12" i="2"/>
  <c r="J12" i="2"/>
  <c r="P11" i="2"/>
  <c r="M11" i="2"/>
  <c r="J11" i="2"/>
  <c r="M10" i="2"/>
  <c r="J10" i="2"/>
  <c r="P9" i="2"/>
  <c r="M9" i="2"/>
  <c r="J9" i="2"/>
  <c r="M8" i="2"/>
  <c r="E34" i="2" l="1"/>
  <c r="B5" i="3" s="1"/>
  <c r="F34" i="2"/>
  <c r="B6" i="3" s="1"/>
  <c r="D34" i="2"/>
  <c r="B4" i="3" s="1"/>
  <c r="C4" i="3"/>
  <c r="D38" i="2" l="1"/>
  <c r="B18" i="3" s="1"/>
</calcChain>
</file>

<file path=xl/sharedStrings.xml><?xml version="1.0" encoding="utf-8"?>
<sst xmlns="http://schemas.openxmlformats.org/spreadsheetml/2006/main" count="178" uniqueCount="155">
  <si>
    <t>MẪU BẢNG SO SÁNH BÁO GIÁ VĂN PHÒNG PHẨM</t>
  </si>
  <si>
    <t>Mục đích</t>
  </si>
  <si>
    <t>Giúp doanh nghiệp so sánh báo giá văn phòng phẩm từ 2–3 nhà cung cấp theo giá sau VAT, phí giao hàng, công nợ, thời gian giao và chính sách đổi trả.</t>
  </si>
  <si>
    <t>Cách dùng nhanh</t>
  </si>
  <si>
    <t>1) Nhập/sửa danh mục và báo giá ở sheet “So sánh báo giá”. 2) Nhập điểm 1–5 ở sheet “Chấm điểm &amp; Đề xuất”. 3) Xem NCC có tổng chi phí thấp nhất và NCC được đề xuất.</t>
  </si>
  <si>
    <t>Nguyên tắc</t>
  </si>
  <si>
    <t>Không chọn nhà cung cấp chỉ vì đơn giá thấp nhất. Cần xét tổng thanh toán cuối cùng, đúng quy cách, VAT, giao hàng, công nợ và đổi trả.</t>
  </si>
  <si>
    <t>Website Phục Hy</t>
  </si>
  <si>
    <t>https://phuchy.vn/</t>
  </si>
  <si>
    <t>Gửi yêu cầu báo giá</t>
  </si>
  <si>
    <t>https://phuchy.vn/pages/bao-gia-van-phong-pham</t>
  </si>
  <si>
    <t>Dịch vụ định kỳ</t>
  </si>
  <si>
    <t>https://phuchy.vn/pages/van-phong-pham-dinh-ky</t>
  </si>
  <si>
    <t>Quy ước nhập liệu</t>
  </si>
  <si>
    <t>Ý nghĩa</t>
  </si>
  <si>
    <t>Ví dụ</t>
  </si>
  <si>
    <t>Ghi chú</t>
  </si>
  <si>
    <t>VAT %</t>
  </si>
  <si>
    <t>Nhập 0%, 8% hoặc 10%</t>
  </si>
  <si>
    <t>8%</t>
  </si>
  <si>
    <t>Nếu giá đã gồm VAT thì nhập 0% và nhập giá sau VAT vào ô đơn giá.</t>
  </si>
  <si>
    <t>SL</t>
  </si>
  <si>
    <t>Số lượng cần mua</t>
  </si>
  <si>
    <t>10</t>
  </si>
  <si>
    <t>Dùng số, không nhập kèm chữ.</t>
  </si>
  <si>
    <t>Đơn giá</t>
  </si>
  <si>
    <t>Giá theo đơn vị tính</t>
  </si>
  <si>
    <t>55.000</t>
  </si>
  <si>
    <t>Không nhập dấu chấm nếu Excel tự định dạng, có thể nhập 55000.</t>
  </si>
  <si>
    <t>Điểm NCC</t>
  </si>
  <si>
    <t>Chấm từ 1 đến 5</t>
  </si>
  <si>
    <t>5</t>
  </si>
  <si>
    <t>5 là tốt nhất, 1 là kém nhất.</t>
  </si>
  <si>
    <t>BẢNG SO SÁNH BÁO GIÁ VĂN PHÒNG PHẨM</t>
  </si>
  <si>
    <t>Tên công ty</t>
  </si>
  <si>
    <t>Phòng ban</t>
  </si>
  <si>
    <t>Ngày lập</t>
  </si>
  <si>
    <t>Người lập</t>
  </si>
  <si>
    <t>NCC A</t>
  </si>
  <si>
    <t>NCC B</t>
  </si>
  <si>
    <t>NCC C</t>
  </si>
  <si>
    <t>Ghi chú chung</t>
  </si>
  <si>
    <t>Thông tin sản phẩm</t>
  </si>
  <si>
    <t>Nhà cung cấp A</t>
  </si>
  <si>
    <t>Nhà cung cấp B</t>
  </si>
  <si>
    <t>Nhà cung cấp C</t>
  </si>
  <si>
    <t>STT</t>
  </si>
  <si>
    <t>Nhóm hàng</t>
  </si>
  <si>
    <t>Tên sản phẩm</t>
  </si>
  <si>
    <t>Thương hiệu</t>
  </si>
  <si>
    <t>Quy cách</t>
  </si>
  <si>
    <t>ĐVT</t>
  </si>
  <si>
    <t>Giấy in</t>
  </si>
  <si>
    <t>Giấy Double A A4 70gsm</t>
  </si>
  <si>
    <t>Double A</t>
  </si>
  <si>
    <t>500 tờ/ram</t>
  </si>
  <si>
    <t>Ram</t>
  </si>
  <si>
    <t>Bút viết</t>
  </si>
  <si>
    <t>Bút bi Thiên Long TL-027</t>
  </si>
  <si>
    <t>Thiên Long</t>
  </si>
  <si>
    <t>Hộp 20 cây, màu xanh</t>
  </si>
  <si>
    <t>Hộp</t>
  </si>
  <si>
    <t>Bìa hồ sơ</t>
  </si>
  <si>
    <t>Bìa lá A4</t>
  </si>
  <si>
    <t>Xấp 100 cái</t>
  </si>
  <si>
    <t>Xấp</t>
  </si>
  <si>
    <t>Băng keo</t>
  </si>
  <si>
    <t>Băng keo trong</t>
  </si>
  <si>
    <t>Tương đương</t>
  </si>
  <si>
    <t>Cuộn 100 yard</t>
  </si>
  <si>
    <t>Cuộn</t>
  </si>
  <si>
    <t>Kim bấm</t>
  </si>
  <si>
    <t>Kim bấm số 10</t>
  </si>
  <si>
    <t>Plus hoặc tương đương</t>
  </si>
  <si>
    <t>Hộp nhỏ</t>
  </si>
  <si>
    <t>Bìa còng A4</t>
  </si>
  <si>
    <t>Gáy 5cm</t>
  </si>
  <si>
    <t>Cái</t>
  </si>
  <si>
    <t>Màu xanh</t>
  </si>
  <si>
    <t>Dụng cụ văn phòng</t>
  </si>
  <si>
    <t>Bìa trình ký A4</t>
  </si>
  <si>
    <t>Trình ký đơn</t>
  </si>
  <si>
    <t>Tổng hợp</t>
  </si>
  <si>
    <t>Tổng tiền hàng sau VAT</t>
  </si>
  <si>
    <t>Phí giao hàng</t>
  </si>
  <si>
    <t>Chiết khấu</t>
  </si>
  <si>
    <t>Tổng thanh toán cuối cùng</t>
  </si>
  <si>
    <t>Thời gian giao hàng</t>
  </si>
  <si>
    <t>Trong ngày</t>
  </si>
  <si>
    <t>1–2 ngày</t>
  </si>
  <si>
    <t>2–3 ngày</t>
  </si>
  <si>
    <t>Điều khoản thanh toán</t>
  </si>
  <si>
    <t>Công nợ 30 ngày</t>
  </si>
  <si>
    <t>Thanh toán ngay</t>
  </si>
  <si>
    <t>Chính sách đổi trả</t>
  </si>
  <si>
    <t>Đổi trong 24h nếu lỗi</t>
  </si>
  <si>
    <t>Đổi trong 48h nếu lỗi</t>
  </si>
  <si>
    <t>Theo thỏa thuận</t>
  </si>
  <si>
    <t>NCC có tổng thanh toán thấp nhất</t>
  </si>
  <si>
    <t>CHẤM ĐIỂM NHÀ CUNG CẤP &amp; ĐỀ XUẤT MUA HÀNG</t>
  </si>
  <si>
    <t>Nhà cung cấp</t>
  </si>
  <si>
    <t>Tổng thanh toán</t>
  </si>
  <si>
    <t>Tổng điểm</t>
  </si>
  <si>
    <t>Nhận xét nhanh</t>
  </si>
  <si>
    <t>Giá hợp lý, giao nhanh, công nợ và đổi trả rõ.</t>
  </si>
  <si>
    <t>Phương án dự phòng nếu có hàng sẵn.</t>
  </si>
  <si>
    <t>Cần kiểm tra kỹ VAT, phí giao hàng và đổi trả.</t>
  </si>
  <si>
    <t>Tiêu chí</t>
  </si>
  <si>
    <t>Tỷ trọng</t>
  </si>
  <si>
    <t>Hướng dẫn đánh giá</t>
  </si>
  <si>
    <t>NCC A (1-5)</t>
  </si>
  <si>
    <t>Điểm A</t>
  </si>
  <si>
    <t>NCC B (1-5)</t>
  </si>
  <si>
    <t>Điểm B</t>
  </si>
  <si>
    <t>NCC C (1-5)</t>
  </si>
  <si>
    <t>Điểm C</t>
  </si>
  <si>
    <t>Giá sau VAT</t>
  </si>
  <si>
    <t>So sánh tổng thanh toán cuối cùng sau VAT, phí giao hàng và chiết khấu.</t>
  </si>
  <si>
    <t>Đúng quy cách sản phẩm</t>
  </si>
  <si>
    <t>Báo đúng thương hiệu, đúng mã hàng, đúng đơn vị tính.</t>
  </si>
  <si>
    <t>Giao hàng</t>
  </si>
  <si>
    <t>Giao nhanh, đúng hẹn, phí hợp lý.</t>
  </si>
  <si>
    <t>Hóa đơn VAT</t>
  </si>
  <si>
    <t>Xuất hóa đơn đúng thông tin, đúng thời điểm.</t>
  </si>
  <si>
    <t>Công nợ</t>
  </si>
  <si>
    <t>Hỗ trợ thanh toán sau nếu mua định kỳ.</t>
  </si>
  <si>
    <t>Đổi trả</t>
  </si>
  <si>
    <t>Có quy trình xử lý rõ khi hàng lỗi, giao sai mã, thiếu hàng.</t>
  </si>
  <si>
    <t>Tư vấn và phản hồi</t>
  </si>
  <si>
    <t>Báo giá nhanh, phản hồi rõ, hỗ trợ điều chỉnh danh sách.</t>
  </si>
  <si>
    <t>TỔNG ĐIỂM</t>
  </si>
  <si>
    <t>NCC có tổng điểm cao nhất</t>
  </si>
  <si>
    <t>NCC đề xuất cuối cùng</t>
  </si>
  <si>
    <t>Lý do đề xuất</t>
  </si>
  <si>
    <t>Ưu tiên NCC có tổng điểm cao nhất. Nếu tổng thanh toán chênh lệch nhỏ, nên chọn NCC giao đúng hẹn, xuất VAT đầy đủ, hỗ trợ công nợ và đổi trả nhanh.</t>
  </si>
  <si>
    <t>Người phê duyệt</t>
  </si>
  <si>
    <t>Checklist trước khi duyệt</t>
  </si>
  <si>
    <t>Trạng thái</t>
  </si>
  <si>
    <t>Đã kiểm tra tên hàng, thương hiệu, quy cách và đơn vị tính</t>
  </si>
  <si>
    <t>☐</t>
  </si>
  <si>
    <t>Đã quy đổi giá về cùng đơn vị tính</t>
  </si>
  <si>
    <t>Đã kiểm tra giá đã gồm VAT hay chưa</t>
  </si>
  <si>
    <t>Đã cộng phí giao hàng và trừ chiết khấu nếu có</t>
  </si>
  <si>
    <t>Đã xác nhận tồn kho và thời gian giao hàng</t>
  </si>
  <si>
    <t>Đã hỏi chính sách đổi trả hàng lỗi/giao sai mã/thiếu số lượng</t>
  </si>
  <si>
    <t>Đã thống nhất công nợ hoặc điều khoản thanh toán</t>
  </si>
  <si>
    <t>VAT-C</t>
  </si>
  <si>
    <t>VAT-B</t>
  </si>
  <si>
    <t>VAT-A</t>
  </si>
  <si>
    <t>Đơn giá-A</t>
  </si>
  <si>
    <t>Đơn giá-B</t>
  </si>
  <si>
    <t>Đơn giá-C</t>
  </si>
  <si>
    <t>Thành tiền-A</t>
  </si>
  <si>
    <t>Thành tiền-B</t>
  </si>
  <si>
    <t>Thành tiền-C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</si>
</sst>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4"/>
      <color rgb="FFFFFFFF"/>
      <name val="Carlito"/>
    </font>
    <font>
      <b/>
      <sz val="11"/>
      <color rgb="FF111827"/>
      <name val="Carlito"/>
    </font>
    <font>
      <b/>
      <sz val="11"/>
      <color rgb="FFFFFFFF"/>
      <name val="Carlito"/>
    </font>
    <font>
      <b/>
      <sz val="11"/>
      <name val="Carlito"/>
    </font>
    <font>
      <sz val="11"/>
      <color rgb="FF111827"/>
      <name val="Carlito"/>
    </font>
    <font>
      <sz val="11"/>
      <name val="Carlito"/>
    </font>
  </fonts>
  <fills count="8">
    <fill>
      <patternFill patternType="none"/>
    </fill>
    <fill>
      <patternFill patternType="gray125"/>
    </fill>
    <fill>
      <patternFill patternType="solid">
        <fgColor rgb="FF004680"/>
      </patternFill>
    </fill>
    <fill>
      <patternFill patternType="solid">
        <fgColor rgb="FFEAF3F8"/>
      </patternFill>
    </fill>
    <fill>
      <patternFill patternType="solid">
        <fgColor rgb="FFF3F4F6"/>
      </patternFill>
    </fill>
    <fill>
      <patternFill patternType="solid">
        <fgColor rgb="FFF7E9EC"/>
      </patternFill>
    </fill>
    <fill>
      <patternFill patternType="solid">
        <fgColor rgb="FFDCFCE7"/>
      </patternFill>
    </fill>
    <fill>
      <patternFill patternType="solid">
        <fgColor rgb="FFFFFFFF"/>
      </patternFill>
    </fill>
  </fills>
  <borders count="1">
    <border>
      <left/>
      <right/>
      <top/>
      <bottom/>
      <diagonal/>
    </border>
  </borders>
  <cellStyleXfs count="2">
    <xf numFmtId="0" fontId="0" fillId="0" borderId="0"/>
    <xf numFmtId="0" fontId="6" fillId="0" borderId="0"/>
  </cellStyleXfs>
  <cellXfs count="29">
    <xf numFmtId="0" fontId="0" fillId="0" borderId="0" xfId="0"/>
    <xf numFmtId="0" fontId="3" fillId="2" borderId="0" xfId="1" applyFont="1" applyFill="1" applyAlignment="1">
      <alignment horizontal="center" vertical="center"/>
    </xf>
    <xf numFmtId="0" fontId="2" fillId="3" borderId="0" xfId="1" applyFont="1" applyFill="1" applyAlignment="1">
      <alignment horizontal="center" vertical="center" wrapText="1"/>
    </xf>
    <xf numFmtId="0" fontId="0" fillId="0" borderId="0" xfId="1" applyFont="1" applyAlignment="1">
      <alignment vertical="center"/>
    </xf>
    <xf numFmtId="0" fontId="2" fillId="3" borderId="0" xfId="1" applyFont="1" applyFill="1" applyAlignment="1">
      <alignment vertical="center" wrapText="1"/>
    </xf>
    <xf numFmtId="0" fontId="0" fillId="0" borderId="0" xfId="1" applyFont="1" applyAlignment="1">
      <alignment vertical="center" wrapText="1"/>
    </xf>
    <xf numFmtId="0" fontId="3" fillId="2" borderId="0" xfId="1" applyFont="1" applyFill="1" applyAlignment="1">
      <alignment horizontal="center" vertical="center" wrapText="1"/>
    </xf>
    <xf numFmtId="0" fontId="4" fillId="4" borderId="0" xfId="1" applyFont="1" applyFill="1" applyAlignment="1">
      <alignment vertical="center" wrapText="1"/>
    </xf>
    <xf numFmtId="14" fontId="0" fillId="0" borderId="0" xfId="1" applyNumberFormat="1" applyFont="1" applyAlignment="1">
      <alignment vertical="center" wrapText="1"/>
    </xf>
    <xf numFmtId="3" fontId="0" fillId="0" borderId="0" xfId="1" applyNumberFormat="1" applyFont="1" applyAlignment="1">
      <alignment vertical="center" wrapText="1"/>
    </xf>
    <xf numFmtId="9" fontId="0" fillId="0" borderId="0" xfId="1" applyNumberFormat="1" applyFont="1" applyAlignment="1">
      <alignment vertical="center" wrapText="1"/>
    </xf>
    <xf numFmtId="0" fontId="4" fillId="5" borderId="0" xfId="1" applyFont="1" applyFill="1" applyAlignment="1">
      <alignment vertical="center" wrapText="1"/>
    </xf>
    <xf numFmtId="0" fontId="4" fillId="3" borderId="0" xfId="1" applyFont="1" applyFill="1" applyAlignment="1">
      <alignment horizontal="center" vertical="center" wrapText="1"/>
    </xf>
    <xf numFmtId="1" fontId="3" fillId="2" borderId="0" xfId="1" applyNumberFormat="1" applyFont="1" applyFill="1" applyAlignment="1">
      <alignment horizontal="center" vertical="center" wrapText="1"/>
    </xf>
    <xf numFmtId="1" fontId="0" fillId="0" borderId="0" xfId="1" applyNumberFormat="1" applyFont="1" applyAlignment="1">
      <alignment vertical="center" wrapText="1"/>
    </xf>
    <xf numFmtId="1" fontId="4" fillId="5" borderId="0" xfId="1" applyNumberFormat="1" applyFont="1" applyFill="1" applyAlignment="1">
      <alignment vertical="center" wrapText="1"/>
    </xf>
    <xf numFmtId="0" fontId="4" fillId="4" borderId="0" xfId="1" applyFont="1" applyFill="1" applyAlignment="1">
      <alignment vertical="center"/>
    </xf>
    <xf numFmtId="0" fontId="5" fillId="7" borderId="0" xfId="1" applyFont="1" applyFill="1" applyAlignment="1">
      <alignment horizontal="center" vertical="center" wrapText="1"/>
    </xf>
    <xf numFmtId="3" fontId="5" fillId="7" borderId="0" xfId="1" applyNumberFormat="1" applyFont="1" applyFill="1" applyAlignment="1">
      <alignment horizontal="center" vertical="center" wrapText="1"/>
    </xf>
    <xf numFmtId="0" fontId="5" fillId="7" borderId="0" xfId="1" applyFont="1" applyFill="1" applyAlignment="1">
      <alignment horizontal="left" vertical="center"/>
    </xf>
    <xf numFmtId="3" fontId="5" fillId="7" borderId="0" xfId="1" applyNumberFormat="1" applyFont="1" applyFill="1" applyAlignment="1">
      <alignment horizontal="left" vertical="center"/>
    </xf>
    <xf numFmtId="0" fontId="2" fillId="4" borderId="0" xfId="1" applyFont="1" applyFill="1" applyAlignment="1">
      <alignment horizontal="left" vertical="center" wrapText="1"/>
    </xf>
    <xf numFmtId="0" fontId="2" fillId="5" borderId="0" xfId="1" applyFont="1" applyFill="1" applyAlignment="1">
      <alignment horizontal="left" vertical="center" wrapText="1"/>
    </xf>
    <xf numFmtId="0" fontId="2" fillId="6" borderId="0" xfId="1" applyFont="1" applyFill="1" applyAlignment="1">
      <alignment horizontal="left" vertical="center" wrapText="1"/>
    </xf>
    <xf numFmtId="3" fontId="2" fillId="5" borderId="0" xfId="1" applyNumberFormat="1" applyFont="1" applyFill="1" applyAlignment="1">
      <alignment horizontal="center" vertical="center" wrapText="1"/>
    </xf>
    <xf numFmtId="0" fontId="2" fillId="6" borderId="0" xfId="1" applyFont="1" applyFill="1" applyAlignment="1">
      <alignment horizontal="center" vertical="center" wrapText="1"/>
    </xf>
    <xf numFmtId="0" fontId="1" fillId="2" borderId="0" xfId="1" applyFont="1" applyFill="1" applyAlignment="1">
      <alignment horizontal="center" vertical="center"/>
    </xf>
    <xf numFmtId="0" fontId="0" fillId="0" borderId="0" xfId="1" applyFont="1" applyAlignment="1">
      <alignment vertical="center"/>
    </xf>
    <xf numFmtId="0" fontId="3" fillId="2" borderId="0" xfId="1" applyFont="1" applyFill="1" applyAlignment="1">
      <alignment horizontal="center" vertical="center"/>
    </xf>
  </cellXfs>
  <cellStyles count="2">
    <cellStyle name="Bình thường" xfId="0" builtinId="0"/>
    <cellStyle name="Normal" xfId="1" xr:uid="{00000000-0005-0000-0000-000000000000}"/>
  </cellStyles>
  <dxfs count="5">
    <dxf>
      <font>
        <b/>
      </font>
      <fill>
        <patternFill patternType="solid">
          <bgColor rgb="FFDCFCE7"/>
        </patternFill>
      </fill>
    </dxf>
    <dxf>
      <font>
        <b/>
      </font>
      <fill>
        <patternFill patternType="solid">
          <bgColor rgb="FFDCFCE7"/>
        </patternFill>
      </fill>
    </dxf>
    <dxf>
      <font>
        <b/>
      </font>
      <fill>
        <patternFill patternType="solid">
          <bgColor rgb="FFDCFCE7"/>
        </patternFill>
      </fill>
    </dxf>
    <dxf>
      <font>
        <b/>
      </font>
      <fill>
        <patternFill patternType="solid">
          <bgColor rgb="FFDCFCE7"/>
        </patternFill>
      </fill>
    </dxf>
    <dxf>
      <font>
        <b val="0"/>
        <i val="0"/>
        <strike val="0"/>
        <condense val="0"/>
        <extend val="0"/>
        <outline val="0"/>
        <shadow val="0"/>
        <u val="none"/>
        <vertAlign val="baseline"/>
        <sz val="11"/>
        <color auto="1"/>
        <name val="Carlito"/>
        <scheme val="none"/>
      </font>
      <numFmt numFmtId="3" formatCode="#,##0"/>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angSoSanhBaoGia" displayName="BangSoSanhBaoGia" ref="A7:Q27">
  <tableColumns count="17">
    <tableColumn id="1" xr3:uid="{00000000-0010-0000-0000-000001000000}" name="STT"/>
    <tableColumn id="2" xr3:uid="{00000000-0010-0000-0000-000002000000}" name="Nhóm hàng"/>
    <tableColumn id="3" xr3:uid="{00000000-0010-0000-0000-000003000000}" name="Tên sản phẩm"/>
    <tableColumn id="4" xr3:uid="{00000000-0010-0000-0000-000004000000}" name="Thương hiệu"/>
    <tableColumn id="5" xr3:uid="{00000000-0010-0000-0000-000005000000}" name="Quy cách"/>
    <tableColumn id="6" xr3:uid="{00000000-0010-0000-0000-000006000000}" name="ĐVT"/>
    <tableColumn id="7" xr3:uid="{00000000-0010-0000-0000-000007000000}" name="SL"/>
    <tableColumn id="8" xr3:uid="{00000000-0010-0000-0000-000008000000}" name="Đơn giá-A"/>
    <tableColumn id="9" xr3:uid="{00000000-0010-0000-0000-000009000000}" name="VAT-A"/>
    <tableColumn id="10" xr3:uid="{00000000-0010-0000-0000-00000A000000}" name="Thành tiền-A"/>
    <tableColumn id="11" xr3:uid="{00000000-0010-0000-0000-00000B000000}" name="Đơn giá-B" dataDxfId="4" dataCellStyle="Normal"/>
    <tableColumn id="12" xr3:uid="{00000000-0010-0000-0000-00000C000000}" name="VAT-B"/>
    <tableColumn id="13" xr3:uid="{00000000-0010-0000-0000-00000D000000}" name="Thành tiền-B"/>
    <tableColumn id="14" xr3:uid="{00000000-0010-0000-0000-00000E000000}" name="Đơn giá-C"/>
    <tableColumn id="15" xr3:uid="{00000000-0010-0000-0000-00000F000000}" name="VAT-C"/>
    <tableColumn id="16" xr3:uid="{00000000-0010-0000-0000-000010000000}" name="Thành tiền-C"/>
    <tableColumn id="17" xr3:uid="{00000000-0010-0000-0000-000011000000}" name="Ghi chú"/>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BangChamDiemNCC" displayName="BangChamDiemNCC" ref="A8:I16">
  <tableColumns count="9">
    <tableColumn id="1" xr3:uid="{00000000-0010-0000-0100-000001000000}" name="Tiêu chí"/>
    <tableColumn id="2" xr3:uid="{00000000-0010-0000-0100-000002000000}" name="Tỷ trọng"/>
    <tableColumn id="3" xr3:uid="{00000000-0010-0000-0100-000003000000}" name="Hướng dẫn đánh giá"/>
    <tableColumn id="4" xr3:uid="{00000000-0010-0000-0100-000004000000}" name="NCC A (1-5)"/>
    <tableColumn id="5" xr3:uid="{00000000-0010-0000-0100-000005000000}" name="Điểm A"/>
    <tableColumn id="6" xr3:uid="{00000000-0010-0000-0100-000006000000}" name="NCC B (1-5)"/>
    <tableColumn id="7" xr3:uid="{00000000-0010-0000-0100-000007000000}" name="Điểm B"/>
    <tableColumn id="8" xr3:uid="{00000000-0010-0000-0100-000008000000}" name="NCC C (1-5)"/>
    <tableColumn id="9" xr3:uid="{00000000-0010-0000-0100-000009000000}" name="Điểm C"/>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workbookViewId="0">
      <selection sqref="A1:F1"/>
    </sheetView>
  </sheetViews>
  <sheetFormatPr defaultRowHeight="14"/>
  <cols>
    <col min="1" max="1" width="20" customWidth="1"/>
    <col min="2" max="2" width="64" customWidth="1"/>
    <col min="3" max="3" width="18" customWidth="1"/>
    <col min="4" max="4" width="42" customWidth="1"/>
    <col min="5" max="6" width="8" customWidth="1"/>
  </cols>
  <sheetData>
    <row r="1" spans="1:17" ht="18.649999999999999" customHeight="1">
      <c r="A1" s="26" t="s">
        <v>0</v>
      </c>
      <c r="B1" s="27"/>
      <c r="C1" s="27"/>
      <c r="D1" s="27"/>
      <c r="E1" s="27"/>
      <c r="F1" s="27"/>
      <c r="G1" s="3"/>
      <c r="H1" s="3"/>
      <c r="I1" s="3"/>
      <c r="J1" s="3"/>
      <c r="K1" s="3"/>
      <c r="L1" s="3"/>
      <c r="M1" s="3"/>
      <c r="N1" s="3"/>
      <c r="O1" s="3"/>
      <c r="P1" s="3"/>
      <c r="Q1" s="3"/>
    </row>
    <row r="2" spans="1:17">
      <c r="A2" s="3"/>
      <c r="B2" s="3"/>
      <c r="C2" s="3"/>
      <c r="D2" s="3"/>
      <c r="E2" s="3"/>
      <c r="F2" s="3"/>
      <c r="G2" s="3"/>
      <c r="H2" s="3"/>
      <c r="I2" s="3"/>
      <c r="J2" s="3"/>
      <c r="K2" s="3"/>
      <c r="L2" s="3"/>
      <c r="M2" s="3"/>
      <c r="N2" s="3"/>
      <c r="O2" s="3"/>
      <c r="P2" s="3"/>
      <c r="Q2" s="3"/>
    </row>
    <row r="3" spans="1:17" ht="42">
      <c r="A3" s="4" t="s">
        <v>1</v>
      </c>
      <c r="B3" s="5" t="s">
        <v>2</v>
      </c>
      <c r="C3" s="5"/>
      <c r="D3" s="5"/>
      <c r="E3" s="5"/>
      <c r="F3" s="5"/>
      <c r="G3" s="3"/>
      <c r="H3" s="3"/>
      <c r="I3" s="3"/>
      <c r="J3" s="3"/>
      <c r="K3" s="3"/>
      <c r="L3" s="3"/>
      <c r="M3" s="3"/>
      <c r="N3" s="3"/>
      <c r="O3" s="3"/>
      <c r="P3" s="3"/>
      <c r="Q3" s="3"/>
    </row>
    <row r="4" spans="1:17" ht="42">
      <c r="A4" s="4" t="s">
        <v>3</v>
      </c>
      <c r="B4" s="5" t="s">
        <v>4</v>
      </c>
      <c r="C4" s="5"/>
      <c r="D4" s="5"/>
      <c r="E4" s="5"/>
      <c r="F4" s="5"/>
      <c r="G4" s="3"/>
      <c r="H4" s="3"/>
      <c r="I4" s="3"/>
      <c r="J4" s="3"/>
      <c r="K4" s="3"/>
      <c r="L4" s="3"/>
      <c r="M4" s="3"/>
      <c r="N4" s="3"/>
      <c r="O4" s="3"/>
      <c r="P4" s="3"/>
      <c r="Q4" s="3"/>
    </row>
    <row r="5" spans="1:17" ht="28">
      <c r="A5" s="4" t="s">
        <v>5</v>
      </c>
      <c r="B5" s="5" t="s">
        <v>6</v>
      </c>
      <c r="C5" s="5"/>
      <c r="D5" s="5"/>
      <c r="E5" s="5"/>
      <c r="F5" s="5"/>
      <c r="G5" s="3"/>
      <c r="H5" s="3"/>
      <c r="I5" s="3"/>
      <c r="J5" s="3"/>
      <c r="K5" s="3"/>
      <c r="L5" s="3"/>
      <c r="M5" s="3"/>
      <c r="N5" s="3"/>
      <c r="O5" s="3"/>
      <c r="P5" s="3"/>
      <c r="Q5" s="3"/>
    </row>
    <row r="6" spans="1:17">
      <c r="A6" s="4" t="s">
        <v>7</v>
      </c>
      <c r="B6" s="5" t="s">
        <v>8</v>
      </c>
      <c r="C6" s="5"/>
      <c r="D6" s="5"/>
      <c r="E6" s="5"/>
      <c r="F6" s="5"/>
      <c r="G6" s="3"/>
      <c r="H6" s="3"/>
      <c r="I6" s="3"/>
      <c r="J6" s="3"/>
      <c r="K6" s="3"/>
      <c r="L6" s="3"/>
      <c r="M6" s="3"/>
      <c r="N6" s="3"/>
      <c r="O6" s="3"/>
      <c r="P6" s="3"/>
      <c r="Q6" s="3"/>
    </row>
    <row r="7" spans="1:17">
      <c r="A7" s="4" t="s">
        <v>9</v>
      </c>
      <c r="B7" s="5" t="s">
        <v>10</v>
      </c>
      <c r="C7" s="5"/>
      <c r="D7" s="5"/>
      <c r="E7" s="5"/>
      <c r="F7" s="5"/>
      <c r="G7" s="3"/>
      <c r="H7" s="3"/>
      <c r="I7" s="3"/>
      <c r="J7" s="3"/>
      <c r="K7" s="3"/>
      <c r="L7" s="3"/>
      <c r="M7" s="3"/>
      <c r="N7" s="3"/>
      <c r="O7" s="3"/>
      <c r="P7" s="3"/>
      <c r="Q7" s="3"/>
    </row>
    <row r="8" spans="1:17">
      <c r="A8" s="4" t="s">
        <v>11</v>
      </c>
      <c r="B8" s="5" t="s">
        <v>12</v>
      </c>
      <c r="C8" s="5"/>
      <c r="D8" s="5"/>
      <c r="E8" s="5"/>
      <c r="F8" s="5"/>
      <c r="G8" s="3"/>
      <c r="H8" s="3"/>
      <c r="I8" s="3"/>
      <c r="J8" s="3"/>
      <c r="K8" s="3"/>
      <c r="L8" s="3"/>
      <c r="M8" s="3"/>
      <c r="N8" s="3"/>
      <c r="O8" s="3"/>
      <c r="P8" s="3"/>
      <c r="Q8" s="3"/>
    </row>
    <row r="9" spans="1:17">
      <c r="A9" s="5"/>
      <c r="B9" s="5"/>
      <c r="C9" s="5"/>
      <c r="D9" s="5"/>
      <c r="E9" s="5"/>
      <c r="F9" s="5"/>
      <c r="G9" s="3"/>
      <c r="H9" s="3"/>
      <c r="I9" s="3"/>
      <c r="J9" s="3"/>
      <c r="K9" s="3"/>
      <c r="L9" s="3"/>
      <c r="M9" s="3"/>
      <c r="N9" s="3"/>
      <c r="O9" s="3"/>
      <c r="P9" s="3"/>
      <c r="Q9" s="3"/>
    </row>
    <row r="10" spans="1:17">
      <c r="A10" s="6" t="s">
        <v>13</v>
      </c>
      <c r="B10" s="6" t="s">
        <v>14</v>
      </c>
      <c r="C10" s="6" t="s">
        <v>15</v>
      </c>
      <c r="D10" s="6" t="s">
        <v>16</v>
      </c>
      <c r="E10" s="5"/>
      <c r="F10" s="5"/>
      <c r="G10" s="3"/>
      <c r="H10" s="3"/>
      <c r="I10" s="3"/>
      <c r="J10" s="3"/>
      <c r="K10" s="3"/>
      <c r="L10" s="3"/>
      <c r="M10" s="3"/>
      <c r="N10" s="3"/>
      <c r="O10" s="3"/>
      <c r="P10" s="3"/>
      <c r="Q10" s="3"/>
    </row>
    <row r="11" spans="1:17" ht="28">
      <c r="A11" s="5" t="s">
        <v>17</v>
      </c>
      <c r="B11" s="5" t="s">
        <v>18</v>
      </c>
      <c r="C11" s="5" t="s">
        <v>19</v>
      </c>
      <c r="D11" s="5" t="s">
        <v>20</v>
      </c>
      <c r="E11" s="5"/>
      <c r="F11" s="5"/>
      <c r="G11" s="3"/>
      <c r="H11" s="3"/>
      <c r="I11" s="3"/>
      <c r="J11" s="3"/>
      <c r="K11" s="3"/>
      <c r="L11" s="3"/>
      <c r="M11" s="3"/>
      <c r="N11" s="3"/>
      <c r="O11" s="3"/>
      <c r="P11" s="3"/>
      <c r="Q11" s="3"/>
    </row>
    <row r="12" spans="1:17">
      <c r="A12" s="5" t="s">
        <v>21</v>
      </c>
      <c r="B12" s="5" t="s">
        <v>22</v>
      </c>
      <c r="C12" s="5" t="s">
        <v>23</v>
      </c>
      <c r="D12" s="5" t="s">
        <v>24</v>
      </c>
      <c r="E12" s="5"/>
      <c r="F12" s="5"/>
      <c r="G12" s="3"/>
      <c r="H12" s="3"/>
      <c r="I12" s="3"/>
      <c r="J12" s="3"/>
      <c r="K12" s="3"/>
      <c r="L12" s="3"/>
      <c r="M12" s="3"/>
      <c r="N12" s="3"/>
      <c r="O12" s="3"/>
      <c r="P12" s="3"/>
      <c r="Q12" s="3"/>
    </row>
    <row r="13" spans="1:17" ht="28">
      <c r="A13" s="5" t="s">
        <v>25</v>
      </c>
      <c r="B13" s="5" t="s">
        <v>26</v>
      </c>
      <c r="C13" s="5" t="s">
        <v>27</v>
      </c>
      <c r="D13" s="5" t="s">
        <v>28</v>
      </c>
      <c r="E13" s="5"/>
      <c r="F13" s="5"/>
      <c r="G13" s="3"/>
      <c r="H13" s="3"/>
      <c r="I13" s="3"/>
      <c r="J13" s="3"/>
      <c r="K13" s="3"/>
      <c r="L13" s="3"/>
      <c r="M13" s="3"/>
      <c r="N13" s="3"/>
      <c r="O13" s="3"/>
      <c r="P13" s="3"/>
      <c r="Q13" s="3"/>
    </row>
    <row r="14" spans="1:17">
      <c r="A14" s="5" t="s">
        <v>29</v>
      </c>
      <c r="B14" s="5" t="s">
        <v>30</v>
      </c>
      <c r="C14" s="5" t="s">
        <v>31</v>
      </c>
      <c r="D14" s="5" t="s">
        <v>32</v>
      </c>
      <c r="E14" s="5"/>
      <c r="F14" s="5"/>
      <c r="G14" s="3"/>
      <c r="H14" s="3"/>
      <c r="I14" s="3"/>
      <c r="J14" s="3"/>
      <c r="K14" s="3"/>
      <c r="L14" s="3"/>
      <c r="M14" s="3"/>
      <c r="N14" s="3"/>
      <c r="O14" s="3"/>
      <c r="P14" s="3"/>
      <c r="Q14" s="3"/>
    </row>
    <row r="15" spans="1:17">
      <c r="A15" s="3"/>
      <c r="B15" s="3"/>
      <c r="C15" s="3"/>
      <c r="D15" s="3"/>
      <c r="E15" s="3"/>
      <c r="F15" s="3"/>
      <c r="G15" s="3"/>
      <c r="H15" s="3"/>
      <c r="I15" s="3"/>
      <c r="J15" s="3"/>
      <c r="K15" s="3"/>
      <c r="L15" s="3"/>
      <c r="M15" s="3"/>
      <c r="N15" s="3"/>
      <c r="O15" s="3"/>
      <c r="P15" s="3"/>
      <c r="Q15" s="3"/>
    </row>
    <row r="16" spans="1:17">
      <c r="A16" s="3"/>
      <c r="B16" s="3"/>
      <c r="C16" s="3"/>
      <c r="D16" s="3"/>
      <c r="E16" s="3"/>
      <c r="F16" s="3"/>
      <c r="G16" s="3"/>
      <c r="H16" s="3"/>
      <c r="I16" s="3"/>
      <c r="J16" s="3"/>
      <c r="K16" s="3"/>
      <c r="L16" s="3"/>
      <c r="M16" s="3"/>
      <c r="N16" s="3"/>
      <c r="O16" s="3"/>
      <c r="P16" s="3"/>
      <c r="Q16" s="3"/>
    </row>
    <row r="17" spans="1:17">
      <c r="A17" s="3"/>
      <c r="B17" s="3"/>
      <c r="C17" s="3"/>
      <c r="D17" s="3"/>
      <c r="E17" s="3"/>
      <c r="F17" s="3"/>
      <c r="G17" s="3"/>
      <c r="H17" s="3"/>
      <c r="I17" s="3"/>
      <c r="J17" s="3"/>
      <c r="K17" s="3"/>
      <c r="L17" s="3"/>
      <c r="M17" s="3"/>
      <c r="N17" s="3"/>
      <c r="O17" s="3"/>
      <c r="P17" s="3"/>
      <c r="Q17" s="3"/>
    </row>
    <row r="18" spans="1:17">
      <c r="A18" s="3"/>
      <c r="B18" s="3"/>
      <c r="C18" s="3"/>
      <c r="D18" s="3"/>
      <c r="E18" s="3"/>
      <c r="F18" s="3"/>
      <c r="G18" s="3"/>
      <c r="H18" s="3"/>
      <c r="I18" s="3"/>
      <c r="J18" s="3"/>
      <c r="K18" s="3"/>
      <c r="L18" s="3"/>
      <c r="M18" s="3"/>
      <c r="N18" s="3"/>
      <c r="O18" s="3"/>
      <c r="P18" s="3"/>
      <c r="Q18" s="3"/>
    </row>
    <row r="19" spans="1:17">
      <c r="A19" s="3"/>
      <c r="B19" s="3"/>
      <c r="C19" s="3"/>
      <c r="D19" s="3"/>
      <c r="E19" s="3"/>
      <c r="F19" s="3"/>
      <c r="G19" s="3"/>
      <c r="H19" s="3"/>
      <c r="I19" s="3"/>
      <c r="J19" s="3"/>
      <c r="K19" s="3"/>
      <c r="L19" s="3"/>
      <c r="M19" s="3"/>
      <c r="N19" s="3"/>
      <c r="O19" s="3"/>
      <c r="P19" s="3"/>
      <c r="Q19" s="3"/>
    </row>
    <row r="20" spans="1:17">
      <c r="A20" s="3"/>
      <c r="B20" s="3"/>
      <c r="C20" s="3"/>
      <c r="D20" s="3"/>
      <c r="E20" s="3"/>
      <c r="F20" s="3"/>
      <c r="G20" s="3"/>
      <c r="H20" s="3"/>
      <c r="I20" s="3"/>
      <c r="J20" s="3"/>
      <c r="K20" s="3"/>
      <c r="L20" s="3"/>
      <c r="M20" s="3"/>
      <c r="N20" s="3"/>
      <c r="O20" s="3"/>
      <c r="P20" s="3"/>
      <c r="Q20" s="3"/>
    </row>
    <row r="21" spans="1:17">
      <c r="A21" s="3"/>
      <c r="B21" s="3"/>
      <c r="C21" s="3"/>
      <c r="D21" s="3"/>
      <c r="E21" s="3"/>
      <c r="F21" s="3"/>
      <c r="G21" s="3"/>
      <c r="H21" s="3"/>
      <c r="I21" s="3"/>
      <c r="J21" s="3"/>
      <c r="K21" s="3"/>
      <c r="L21" s="3"/>
      <c r="M21" s="3"/>
      <c r="N21" s="3"/>
      <c r="O21" s="3"/>
      <c r="P21" s="3"/>
      <c r="Q21" s="3"/>
    </row>
    <row r="22" spans="1:17">
      <c r="A22" s="3"/>
      <c r="B22" s="3"/>
      <c r="C22" s="3"/>
      <c r="D22" s="3"/>
      <c r="E22" s="3"/>
      <c r="F22" s="3"/>
      <c r="G22" s="3"/>
      <c r="H22" s="3"/>
      <c r="I22" s="3"/>
      <c r="J22" s="3"/>
      <c r="K22" s="3"/>
      <c r="L22" s="3"/>
      <c r="M22" s="3"/>
      <c r="N22" s="3"/>
      <c r="O22" s="3"/>
      <c r="P22" s="3"/>
      <c r="Q22" s="3"/>
    </row>
    <row r="23" spans="1:17">
      <c r="A23" s="3"/>
      <c r="B23" s="3"/>
      <c r="C23" s="3"/>
      <c r="D23" s="3"/>
      <c r="E23" s="3"/>
      <c r="F23" s="3"/>
      <c r="G23" s="3"/>
      <c r="H23" s="3"/>
      <c r="I23" s="3"/>
      <c r="J23" s="3"/>
      <c r="K23" s="3"/>
      <c r="L23" s="3"/>
      <c r="M23" s="3"/>
      <c r="N23" s="3"/>
      <c r="O23" s="3"/>
      <c r="P23" s="3"/>
      <c r="Q23" s="3"/>
    </row>
    <row r="24" spans="1:17">
      <c r="A24" s="3"/>
      <c r="B24" s="3"/>
      <c r="C24" s="3"/>
      <c r="D24" s="3"/>
      <c r="E24" s="3"/>
      <c r="F24" s="3"/>
      <c r="G24" s="3"/>
      <c r="H24" s="3"/>
      <c r="I24" s="3"/>
      <c r="J24" s="3"/>
      <c r="K24" s="3"/>
      <c r="L24" s="3"/>
      <c r="M24" s="3"/>
      <c r="N24" s="3"/>
      <c r="O24" s="3"/>
      <c r="P24" s="3"/>
      <c r="Q24" s="3"/>
    </row>
    <row r="25" spans="1:17">
      <c r="A25" s="3"/>
      <c r="B25" s="3"/>
      <c r="C25" s="3"/>
      <c r="D25" s="3"/>
      <c r="E25" s="3"/>
      <c r="F25" s="3"/>
      <c r="G25" s="3"/>
      <c r="H25" s="3"/>
      <c r="I25" s="3"/>
      <c r="J25" s="3"/>
      <c r="K25" s="3"/>
      <c r="L25" s="3"/>
      <c r="M25" s="3"/>
      <c r="N25" s="3"/>
      <c r="O25" s="3"/>
      <c r="P25" s="3"/>
      <c r="Q25" s="3"/>
    </row>
    <row r="26" spans="1:17">
      <c r="A26" s="3"/>
      <c r="B26" s="3"/>
      <c r="C26" s="3"/>
      <c r="D26" s="3"/>
      <c r="E26" s="3"/>
      <c r="F26" s="3"/>
      <c r="G26" s="3"/>
      <c r="H26" s="3"/>
      <c r="I26" s="3"/>
      <c r="J26" s="3"/>
      <c r="K26" s="3"/>
      <c r="L26" s="3"/>
      <c r="M26" s="3"/>
      <c r="N26" s="3"/>
      <c r="O26" s="3"/>
      <c r="P26" s="3"/>
      <c r="Q26" s="3"/>
    </row>
    <row r="27" spans="1:17">
      <c r="A27" s="3"/>
      <c r="B27" s="3"/>
      <c r="C27" s="3"/>
      <c r="D27" s="3"/>
      <c r="E27" s="3"/>
      <c r="F27" s="3"/>
      <c r="G27" s="3"/>
      <c r="H27" s="3"/>
      <c r="I27" s="3"/>
      <c r="J27" s="3"/>
      <c r="K27" s="3"/>
      <c r="L27" s="3"/>
      <c r="M27" s="3"/>
      <c r="N27" s="3"/>
      <c r="O27" s="3"/>
      <c r="P27" s="3"/>
      <c r="Q27" s="3"/>
    </row>
    <row r="28" spans="1:17">
      <c r="A28" s="3"/>
      <c r="B28" s="3"/>
      <c r="C28" s="3"/>
      <c r="D28" s="3"/>
      <c r="E28" s="3"/>
      <c r="F28" s="3"/>
      <c r="G28" s="3"/>
      <c r="H28" s="3"/>
      <c r="I28" s="3"/>
      <c r="J28" s="3"/>
      <c r="K28" s="3"/>
      <c r="L28" s="3"/>
      <c r="M28" s="3"/>
      <c r="N28" s="3"/>
      <c r="O28" s="3"/>
      <c r="P28" s="3"/>
      <c r="Q28" s="3"/>
    </row>
    <row r="29" spans="1:17">
      <c r="A29" s="3"/>
      <c r="B29" s="3"/>
      <c r="C29" s="3"/>
      <c r="D29" s="3"/>
      <c r="E29" s="3"/>
      <c r="F29" s="3"/>
      <c r="G29" s="3"/>
      <c r="H29" s="3"/>
      <c r="I29" s="3"/>
      <c r="J29" s="3"/>
      <c r="K29" s="3"/>
      <c r="L29" s="3"/>
      <c r="M29" s="3"/>
      <c r="N29" s="3"/>
      <c r="O29" s="3"/>
      <c r="P29" s="3"/>
      <c r="Q29" s="3"/>
    </row>
    <row r="30" spans="1:17">
      <c r="A30" s="3"/>
      <c r="B30" s="3"/>
      <c r="C30" s="3"/>
      <c r="D30" s="3"/>
      <c r="E30" s="3"/>
      <c r="F30" s="3"/>
      <c r="G30" s="3"/>
      <c r="H30" s="3"/>
      <c r="I30" s="3"/>
      <c r="J30" s="3"/>
      <c r="K30" s="3"/>
      <c r="L30" s="3"/>
      <c r="M30" s="3"/>
      <c r="N30" s="3"/>
      <c r="O30" s="3"/>
      <c r="P30" s="3"/>
      <c r="Q30" s="3"/>
    </row>
    <row r="31" spans="1:17">
      <c r="A31" s="3"/>
      <c r="B31" s="3"/>
      <c r="C31" s="3"/>
      <c r="D31" s="3"/>
      <c r="E31" s="3"/>
      <c r="F31" s="3"/>
      <c r="G31" s="3"/>
      <c r="H31" s="3"/>
      <c r="I31" s="3"/>
      <c r="J31" s="3"/>
      <c r="K31" s="3"/>
      <c r="L31" s="3"/>
      <c r="M31" s="3"/>
      <c r="N31" s="3"/>
      <c r="O31" s="3"/>
      <c r="P31" s="3"/>
      <c r="Q31" s="3"/>
    </row>
    <row r="32" spans="1:17">
      <c r="A32" s="3"/>
      <c r="B32" s="3"/>
      <c r="C32" s="3"/>
      <c r="D32" s="3"/>
      <c r="E32" s="3"/>
      <c r="F32" s="3"/>
      <c r="G32" s="3"/>
      <c r="H32" s="3"/>
      <c r="I32" s="3"/>
      <c r="J32" s="3"/>
      <c r="K32" s="3"/>
      <c r="L32" s="3"/>
      <c r="M32" s="3"/>
      <c r="N32" s="3"/>
      <c r="O32" s="3"/>
      <c r="P32" s="3"/>
      <c r="Q32" s="3"/>
    </row>
    <row r="33" spans="1:17">
      <c r="A33" s="3"/>
      <c r="B33" s="3"/>
      <c r="C33" s="3"/>
      <c r="D33" s="3"/>
      <c r="E33" s="3"/>
      <c r="F33" s="3"/>
      <c r="G33" s="3"/>
      <c r="H33" s="3"/>
      <c r="I33" s="3"/>
      <c r="J33" s="3"/>
      <c r="K33" s="3"/>
      <c r="L33" s="3"/>
      <c r="M33" s="3"/>
      <c r="N33" s="3"/>
      <c r="O33" s="3"/>
      <c r="P33" s="3"/>
      <c r="Q33" s="3"/>
    </row>
    <row r="34" spans="1:17">
      <c r="A34" s="3"/>
      <c r="B34" s="3"/>
      <c r="C34" s="3"/>
      <c r="D34" s="3"/>
      <c r="E34" s="3"/>
      <c r="F34" s="3"/>
      <c r="G34" s="3"/>
      <c r="H34" s="3"/>
      <c r="I34" s="3"/>
      <c r="J34" s="3"/>
      <c r="K34" s="3"/>
      <c r="L34" s="3"/>
      <c r="M34" s="3"/>
      <c r="N34" s="3"/>
      <c r="O34" s="3"/>
      <c r="P34" s="3"/>
      <c r="Q34" s="3"/>
    </row>
    <row r="35" spans="1:17">
      <c r="A35" s="3"/>
      <c r="B35" s="3"/>
      <c r="C35" s="3"/>
      <c r="D35" s="3"/>
      <c r="E35" s="3"/>
      <c r="F35" s="3"/>
      <c r="G35" s="3"/>
      <c r="H35" s="3"/>
      <c r="I35" s="3"/>
      <c r="J35" s="3"/>
      <c r="K35" s="3"/>
      <c r="L35" s="3"/>
      <c r="M35" s="3"/>
      <c r="N35" s="3"/>
      <c r="O35" s="3"/>
      <c r="P35" s="3"/>
      <c r="Q35" s="3"/>
    </row>
    <row r="36" spans="1:17">
      <c r="A36" s="3"/>
      <c r="B36" s="3"/>
      <c r="C36" s="3"/>
      <c r="D36" s="3"/>
      <c r="E36" s="3"/>
      <c r="F36" s="3"/>
      <c r="G36" s="3"/>
      <c r="H36" s="3"/>
      <c r="I36" s="3"/>
      <c r="J36" s="3"/>
      <c r="K36" s="3"/>
      <c r="L36" s="3"/>
      <c r="M36" s="3"/>
      <c r="N36" s="3"/>
      <c r="O36" s="3"/>
      <c r="P36" s="3"/>
      <c r="Q36" s="3"/>
    </row>
    <row r="37" spans="1:17">
      <c r="A37" s="3"/>
      <c r="B37" s="3"/>
      <c r="C37" s="3"/>
      <c r="D37" s="3"/>
      <c r="E37" s="3"/>
      <c r="F37" s="3"/>
      <c r="G37" s="3"/>
      <c r="H37" s="3"/>
      <c r="I37" s="3"/>
      <c r="J37" s="3"/>
      <c r="K37" s="3"/>
      <c r="L37" s="3"/>
      <c r="M37" s="3"/>
      <c r="N37" s="3"/>
      <c r="O37" s="3"/>
      <c r="P37" s="3"/>
      <c r="Q37" s="3"/>
    </row>
    <row r="38" spans="1:17">
      <c r="A38" s="3"/>
      <c r="B38" s="3"/>
      <c r="C38" s="3"/>
      <c r="D38" s="3"/>
      <c r="E38" s="3"/>
      <c r="F38" s="3"/>
      <c r="G38" s="3"/>
      <c r="H38" s="3"/>
      <c r="I38" s="3"/>
      <c r="J38" s="3"/>
      <c r="K38" s="3"/>
      <c r="L38" s="3"/>
      <c r="M38" s="3"/>
      <c r="N38" s="3"/>
      <c r="O38" s="3"/>
      <c r="P38" s="3"/>
      <c r="Q38" s="3"/>
    </row>
    <row r="39" spans="1:17">
      <c r="A39" s="3"/>
      <c r="B39" s="3"/>
      <c r="C39" s="3"/>
      <c r="D39" s="3"/>
      <c r="E39" s="3"/>
      <c r="F39" s="3"/>
      <c r="G39" s="3"/>
      <c r="H39" s="3"/>
      <c r="I39" s="3"/>
      <c r="J39" s="3"/>
      <c r="K39" s="3"/>
      <c r="L39" s="3"/>
      <c r="M39" s="3"/>
      <c r="N39" s="3"/>
      <c r="O39" s="3"/>
      <c r="P39" s="3"/>
      <c r="Q39" s="3"/>
    </row>
    <row r="40" spans="1:17">
      <c r="A40" s="3"/>
      <c r="B40" s="3"/>
      <c r="C40" s="3"/>
      <c r="D40" s="3"/>
      <c r="E40" s="3"/>
      <c r="F40" s="3"/>
      <c r="G40" s="3"/>
      <c r="H40" s="3"/>
      <c r="I40" s="3"/>
      <c r="J40" s="3"/>
      <c r="K40" s="3"/>
      <c r="L40" s="3"/>
      <c r="M40" s="3"/>
      <c r="N40" s="3"/>
      <c r="O40" s="3"/>
      <c r="P40" s="3"/>
      <c r="Q40" s="3"/>
    </row>
    <row r="41" spans="1:17">
      <c r="A41" s="3"/>
      <c r="B41" s="3"/>
      <c r="C41" s="3"/>
      <c r="D41" s="3"/>
      <c r="E41" s="3"/>
      <c r="F41" s="3"/>
      <c r="G41" s="3"/>
      <c r="H41" s="3"/>
      <c r="I41" s="3"/>
      <c r="J41" s="3"/>
      <c r="K41" s="3"/>
      <c r="L41" s="3"/>
      <c r="M41" s="3"/>
      <c r="N41" s="3"/>
      <c r="O41" s="3"/>
      <c r="P41" s="3"/>
      <c r="Q41" s="3"/>
    </row>
    <row r="42" spans="1:17">
      <c r="A42" s="3"/>
      <c r="B42" s="3"/>
      <c r="C42" s="3"/>
      <c r="D42" s="3"/>
      <c r="E42" s="3"/>
      <c r="F42" s="3"/>
      <c r="G42" s="3"/>
      <c r="H42" s="3"/>
      <c r="I42" s="3"/>
      <c r="J42" s="3"/>
      <c r="K42" s="3"/>
      <c r="L42" s="3"/>
      <c r="M42" s="3"/>
      <c r="N42" s="3"/>
      <c r="O42" s="3"/>
      <c r="P42" s="3"/>
      <c r="Q42" s="3"/>
    </row>
    <row r="43" spans="1:17">
      <c r="A43" s="3"/>
      <c r="B43" s="3"/>
      <c r="C43" s="3"/>
      <c r="D43" s="3"/>
      <c r="E43" s="3"/>
      <c r="F43" s="3"/>
      <c r="G43" s="3"/>
      <c r="H43" s="3"/>
      <c r="I43" s="3"/>
      <c r="J43" s="3"/>
      <c r="K43" s="3"/>
      <c r="L43" s="3"/>
      <c r="M43" s="3"/>
      <c r="N43" s="3"/>
      <c r="O43" s="3"/>
      <c r="P43" s="3"/>
      <c r="Q43" s="3"/>
    </row>
    <row r="44" spans="1:17">
      <c r="A44" s="3"/>
      <c r="B44" s="3"/>
      <c r="C44" s="3"/>
      <c r="D44" s="3"/>
      <c r="E44" s="3"/>
      <c r="F44" s="3"/>
      <c r="G44" s="3"/>
      <c r="H44" s="3"/>
      <c r="I44" s="3"/>
      <c r="J44" s="3"/>
      <c r="K44" s="3"/>
      <c r="L44" s="3"/>
      <c r="M44" s="3"/>
      <c r="N44" s="3"/>
      <c r="O44" s="3"/>
      <c r="P44" s="3"/>
      <c r="Q44" s="3"/>
    </row>
    <row r="45" spans="1:17">
      <c r="A45" s="3"/>
      <c r="B45" s="3"/>
      <c r="C45" s="3"/>
      <c r="D45" s="3"/>
      <c r="E45" s="3"/>
      <c r="F45" s="3"/>
      <c r="G45" s="3"/>
      <c r="H45" s="3"/>
      <c r="I45" s="3"/>
      <c r="J45" s="3"/>
      <c r="K45" s="3"/>
      <c r="L45" s="3"/>
      <c r="M45" s="3"/>
      <c r="N45" s="3"/>
      <c r="O45" s="3"/>
      <c r="P45" s="3"/>
      <c r="Q45" s="3"/>
    </row>
    <row r="46" spans="1:17">
      <c r="A46" s="3"/>
      <c r="B46" s="3"/>
      <c r="C46" s="3"/>
      <c r="D46" s="3"/>
      <c r="E46" s="3"/>
      <c r="F46" s="3"/>
      <c r="G46" s="3"/>
      <c r="H46" s="3"/>
      <c r="I46" s="3"/>
      <c r="J46" s="3"/>
      <c r="K46" s="3"/>
      <c r="L46" s="3"/>
      <c r="M46" s="3"/>
      <c r="N46" s="3"/>
      <c r="O46" s="3"/>
      <c r="P46" s="3"/>
      <c r="Q46" s="3"/>
    </row>
    <row r="47" spans="1:17">
      <c r="A47" s="3"/>
      <c r="B47" s="3"/>
      <c r="C47" s="3"/>
      <c r="D47" s="3"/>
      <c r="E47" s="3"/>
      <c r="F47" s="3"/>
      <c r="G47" s="3"/>
      <c r="H47" s="3"/>
      <c r="I47" s="3"/>
      <c r="J47" s="3"/>
      <c r="K47" s="3"/>
      <c r="L47" s="3"/>
      <c r="M47" s="3"/>
      <c r="N47" s="3"/>
      <c r="O47" s="3"/>
      <c r="P47" s="3"/>
      <c r="Q47" s="3"/>
    </row>
    <row r="48" spans="1:17">
      <c r="A48" s="3"/>
      <c r="B48" s="3"/>
      <c r="C48" s="3"/>
      <c r="D48" s="3"/>
      <c r="E48" s="3"/>
      <c r="F48" s="3"/>
      <c r="G48" s="3"/>
      <c r="H48" s="3"/>
      <c r="I48" s="3"/>
      <c r="J48" s="3"/>
      <c r="K48" s="3"/>
      <c r="L48" s="3"/>
      <c r="M48" s="3"/>
      <c r="N48" s="3"/>
      <c r="O48" s="3"/>
      <c r="P48" s="3"/>
      <c r="Q48" s="3"/>
    </row>
    <row r="49" spans="1:17">
      <c r="A49" s="3"/>
      <c r="B49" s="3"/>
      <c r="C49" s="3"/>
      <c r="D49" s="3"/>
      <c r="E49" s="3"/>
      <c r="F49" s="3"/>
      <c r="G49" s="3"/>
      <c r="H49" s="3"/>
      <c r="I49" s="3"/>
      <c r="J49" s="3"/>
      <c r="K49" s="3"/>
      <c r="L49" s="3"/>
      <c r="M49" s="3"/>
      <c r="N49" s="3"/>
      <c r="O49" s="3"/>
      <c r="P49" s="3"/>
      <c r="Q49" s="3"/>
    </row>
    <row r="50" spans="1:17">
      <c r="A50" s="3"/>
      <c r="B50" s="3"/>
      <c r="C50" s="3"/>
      <c r="D50" s="3"/>
      <c r="E50" s="3"/>
      <c r="F50" s="3"/>
      <c r="G50" s="3"/>
      <c r="H50" s="3"/>
      <c r="I50" s="3"/>
      <c r="J50" s="3"/>
      <c r="K50" s="3"/>
      <c r="L50" s="3"/>
      <c r="M50" s="3"/>
      <c r="N50" s="3"/>
      <c r="O50" s="3"/>
      <c r="P50" s="3"/>
      <c r="Q50" s="3"/>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0"/>
  <sheetViews>
    <sheetView topLeftCell="A25" workbookViewId="0">
      <selection activeCell="J32" sqref="J32"/>
    </sheetView>
  </sheetViews>
  <sheetFormatPr defaultRowHeight="14"/>
  <cols>
    <col min="1" max="1" width="6" customWidth="1"/>
    <col min="2" max="2" width="18" customWidth="1"/>
    <col min="3" max="3" width="30" customWidth="1"/>
    <col min="4" max="4" width="22" customWidth="1"/>
    <col min="5" max="5" width="28" customWidth="1"/>
    <col min="6" max="6" width="18" customWidth="1"/>
    <col min="7" max="7" width="8" customWidth="1"/>
    <col min="8" max="8" width="14" customWidth="1"/>
    <col min="9" max="9" width="10" customWidth="1"/>
    <col min="10" max="10" width="15" customWidth="1"/>
    <col min="11" max="11" width="14" customWidth="1"/>
    <col min="12" max="12" width="10" customWidth="1"/>
    <col min="13" max="13" width="15" customWidth="1"/>
    <col min="14" max="14" width="14" customWidth="1"/>
    <col min="15" max="15" width="10" customWidth="1"/>
    <col min="16" max="16" width="15" customWidth="1"/>
    <col min="17" max="17" width="24" customWidth="1"/>
  </cols>
  <sheetData>
    <row r="1" spans="1:17" ht="18.649999999999999" customHeight="1">
      <c r="A1" s="26" t="s">
        <v>33</v>
      </c>
      <c r="B1" s="27"/>
      <c r="C1" s="27"/>
      <c r="D1" s="27"/>
      <c r="E1" s="27"/>
      <c r="F1" s="27"/>
      <c r="G1" s="27"/>
      <c r="H1" s="27"/>
      <c r="I1" s="27"/>
      <c r="J1" s="27"/>
      <c r="K1" s="27"/>
      <c r="L1" s="27"/>
      <c r="M1" s="27"/>
      <c r="N1" s="27"/>
      <c r="O1" s="27"/>
      <c r="P1" s="27"/>
      <c r="Q1" s="27"/>
    </row>
    <row r="2" spans="1:17">
      <c r="A2" s="3"/>
      <c r="B2" s="3"/>
      <c r="C2" s="3"/>
      <c r="D2" s="3"/>
      <c r="E2" s="3"/>
      <c r="F2" s="3"/>
      <c r="G2" s="3"/>
      <c r="H2" s="3"/>
      <c r="I2" s="3"/>
      <c r="J2" s="3"/>
      <c r="K2" s="3"/>
      <c r="L2" s="3"/>
      <c r="M2" s="3"/>
      <c r="N2" s="3"/>
      <c r="O2" s="3"/>
      <c r="P2" s="3"/>
      <c r="Q2" s="3"/>
    </row>
    <row r="3" spans="1:17" ht="42">
      <c r="A3" s="7" t="s">
        <v>34</v>
      </c>
      <c r="B3" s="5"/>
      <c r="C3" s="7" t="s">
        <v>35</v>
      </c>
      <c r="D3" s="5"/>
      <c r="E3" s="7" t="s">
        <v>36</v>
      </c>
      <c r="F3" s="8">
        <v>46185.191308738424</v>
      </c>
      <c r="G3" s="7" t="s">
        <v>37</v>
      </c>
      <c r="H3" s="5"/>
      <c r="I3" s="5"/>
      <c r="J3" s="5"/>
      <c r="K3" s="5"/>
      <c r="L3" s="5"/>
      <c r="M3" s="5"/>
      <c r="N3" s="5"/>
      <c r="O3" s="5"/>
      <c r="P3" s="5"/>
      <c r="Q3" s="5"/>
    </row>
    <row r="4" spans="1:17" ht="28">
      <c r="A4" s="7" t="s">
        <v>38</v>
      </c>
      <c r="B4" s="5"/>
      <c r="C4" s="7" t="s">
        <v>39</v>
      </c>
      <c r="D4" s="5"/>
      <c r="E4" s="7" t="s">
        <v>40</v>
      </c>
      <c r="F4" s="5"/>
      <c r="G4" s="7" t="s">
        <v>41</v>
      </c>
      <c r="H4" s="5"/>
      <c r="I4" s="5"/>
      <c r="J4" s="5"/>
      <c r="K4" s="5"/>
      <c r="L4" s="5"/>
      <c r="M4" s="5"/>
      <c r="N4" s="5"/>
      <c r="O4" s="5"/>
      <c r="P4" s="5"/>
      <c r="Q4" s="5"/>
    </row>
    <row r="5" spans="1:17">
      <c r="A5" s="3"/>
      <c r="B5" s="3"/>
      <c r="C5" s="3"/>
      <c r="D5" s="3"/>
      <c r="E5" s="3"/>
      <c r="F5" s="3"/>
      <c r="G5" s="3"/>
      <c r="H5" s="3"/>
      <c r="I5" s="3"/>
      <c r="J5" s="3"/>
      <c r="K5" s="3"/>
      <c r="L5" s="3"/>
      <c r="M5" s="3"/>
      <c r="N5" s="3"/>
      <c r="O5" s="3"/>
      <c r="P5" s="3"/>
      <c r="Q5" s="3"/>
    </row>
    <row r="6" spans="1:17">
      <c r="A6" s="28" t="s">
        <v>42</v>
      </c>
      <c r="B6" s="28"/>
      <c r="C6" s="28"/>
      <c r="D6" s="28"/>
      <c r="E6" s="28"/>
      <c r="F6" s="28"/>
      <c r="G6" s="28"/>
      <c r="H6" s="28" t="s">
        <v>43</v>
      </c>
      <c r="I6" s="28"/>
      <c r="J6" s="28"/>
      <c r="K6" s="28" t="s">
        <v>44</v>
      </c>
      <c r="L6" s="28"/>
      <c r="M6" s="28"/>
      <c r="N6" s="28" t="s">
        <v>45</v>
      </c>
      <c r="O6" s="28"/>
      <c r="P6" s="28"/>
      <c r="Q6" s="1" t="s">
        <v>16</v>
      </c>
    </row>
    <row r="7" spans="1:17">
      <c r="A7" s="2" t="s">
        <v>46</v>
      </c>
      <c r="B7" s="2" t="s">
        <v>47</v>
      </c>
      <c r="C7" s="2" t="s">
        <v>48</v>
      </c>
      <c r="D7" s="2" t="s">
        <v>49</v>
      </c>
      <c r="E7" s="2" t="s">
        <v>50</v>
      </c>
      <c r="F7" s="2" t="s">
        <v>51</v>
      </c>
      <c r="G7" s="2" t="s">
        <v>21</v>
      </c>
      <c r="H7" s="2" t="s">
        <v>149</v>
      </c>
      <c r="I7" s="2" t="s">
        <v>148</v>
      </c>
      <c r="J7" s="2" t="s">
        <v>152</v>
      </c>
      <c r="K7" s="2" t="s">
        <v>150</v>
      </c>
      <c r="L7" s="2" t="s">
        <v>147</v>
      </c>
      <c r="M7" s="2" t="s">
        <v>153</v>
      </c>
      <c r="N7" s="2" t="s">
        <v>151</v>
      </c>
      <c r="O7" s="2" t="s">
        <v>146</v>
      </c>
      <c r="P7" s="2" t="s">
        <v>154</v>
      </c>
      <c r="Q7" s="2" t="s">
        <v>16</v>
      </c>
    </row>
    <row r="8" spans="1:17">
      <c r="A8" s="5">
        <v>1</v>
      </c>
      <c r="B8" s="5" t="s">
        <v>52</v>
      </c>
      <c r="C8" s="5" t="s">
        <v>53</v>
      </c>
      <c r="D8" s="5" t="s">
        <v>54</v>
      </c>
      <c r="E8" s="5" t="s">
        <v>55</v>
      </c>
      <c r="F8" s="5" t="s">
        <v>56</v>
      </c>
      <c r="G8" s="9">
        <v>10</v>
      </c>
      <c r="H8" s="9">
        <v>55000</v>
      </c>
      <c r="I8" s="10">
        <v>0.08</v>
      </c>
      <c r="J8" s="9">
        <f>IF(OR($G8="",H8=""),"",ROUND($G8*H8*(1+I8),0))</f>
        <v>594000</v>
      </c>
      <c r="K8" s="9">
        <v>53000</v>
      </c>
      <c r="L8" s="10">
        <v>0.08</v>
      </c>
      <c r="M8" s="9">
        <f>IF(OR($G8="",K8=""),"",ROUND($G8*K8*(1+L8),0))</f>
        <v>572400</v>
      </c>
      <c r="N8" s="9">
        <v>52000</v>
      </c>
      <c r="O8" s="10">
        <v>0.08</v>
      </c>
      <c r="P8" s="9">
        <f>IF(OR($G8="",N8=""),"",ROUND($G8*N8*(1+O8),0))</f>
        <v>561600</v>
      </c>
      <c r="Q8" s="5"/>
    </row>
    <row r="9" spans="1:17">
      <c r="A9" s="5">
        <v>2</v>
      </c>
      <c r="B9" s="5" t="s">
        <v>57</v>
      </c>
      <c r="C9" s="5" t="s">
        <v>58</v>
      </c>
      <c r="D9" s="5" t="s">
        <v>59</v>
      </c>
      <c r="E9" s="5" t="s">
        <v>60</v>
      </c>
      <c r="F9" s="5" t="s">
        <v>61</v>
      </c>
      <c r="G9" s="9">
        <v>5</v>
      </c>
      <c r="H9" s="9">
        <v>65000</v>
      </c>
      <c r="I9" s="10">
        <v>0.08</v>
      </c>
      <c r="J9" s="9">
        <f t="shared" ref="J9:J27" si="0">IF(OR($G9="",H9=""),"",ROUND($G9*H9*(1+I9),0))</f>
        <v>351000</v>
      </c>
      <c r="K9" s="9">
        <v>68000</v>
      </c>
      <c r="L9" s="10">
        <v>0.08</v>
      </c>
      <c r="M9" s="9">
        <f>IF(OR($G9="",K9=""),"",ROUND($G9*K9*(1+L9),0))</f>
        <v>367200</v>
      </c>
      <c r="N9" s="9">
        <v>66000</v>
      </c>
      <c r="O9" s="10">
        <v>0.08</v>
      </c>
      <c r="P9" s="9">
        <f t="shared" ref="P9:P27" si="1">IF(OR($G9="",N9=""),"",ROUND($G9*N9*(1+O9),0))</f>
        <v>356400</v>
      </c>
      <c r="Q9" s="5"/>
    </row>
    <row r="10" spans="1:17">
      <c r="A10" s="5">
        <v>3</v>
      </c>
      <c r="B10" s="5" t="s">
        <v>62</v>
      </c>
      <c r="C10" s="5" t="s">
        <v>63</v>
      </c>
      <c r="D10" s="5" t="s">
        <v>59</v>
      </c>
      <c r="E10" s="5" t="s">
        <v>64</v>
      </c>
      <c r="F10" s="5" t="s">
        <v>65</v>
      </c>
      <c r="G10" s="9">
        <v>2</v>
      </c>
      <c r="H10" s="9">
        <v>45000</v>
      </c>
      <c r="I10" s="10">
        <v>0.08</v>
      </c>
      <c r="J10" s="9">
        <f t="shared" si="0"/>
        <v>97200</v>
      </c>
      <c r="K10" s="9">
        <v>42000</v>
      </c>
      <c r="L10" s="10">
        <v>0.08</v>
      </c>
      <c r="M10" s="9">
        <f>IF(OR($G10="",K10=""),"",ROUND($G10*K10*(1+L10),0))</f>
        <v>90720</v>
      </c>
      <c r="N10" s="9">
        <v>43000</v>
      </c>
      <c r="O10" s="10">
        <v>0.08</v>
      </c>
      <c r="P10" s="9">
        <f>IF(OR($G10="",N10=""),"",ROUND($G10*N10*(1+O10),0))</f>
        <v>92880</v>
      </c>
      <c r="Q10" s="5"/>
    </row>
    <row r="11" spans="1:17">
      <c r="A11" s="5">
        <v>4</v>
      </c>
      <c r="B11" s="5" t="s">
        <v>66</v>
      </c>
      <c r="C11" s="5" t="s">
        <v>67</v>
      </c>
      <c r="D11" s="5" t="s">
        <v>68</v>
      </c>
      <c r="E11" s="5" t="s">
        <v>69</v>
      </c>
      <c r="F11" s="5" t="s">
        <v>70</v>
      </c>
      <c r="G11" s="9">
        <v>6</v>
      </c>
      <c r="H11" s="9">
        <v>18000</v>
      </c>
      <c r="I11" s="10">
        <v>0.08</v>
      </c>
      <c r="J11" s="9">
        <f t="shared" si="0"/>
        <v>116640</v>
      </c>
      <c r="K11" s="9">
        <v>17500</v>
      </c>
      <c r="L11" s="10">
        <v>0.08</v>
      </c>
      <c r="M11" s="9">
        <f>IF(OR($G11="",K11=""),"",ROUND($G11*K11*(1+L11),0))</f>
        <v>113400</v>
      </c>
      <c r="N11" s="9">
        <v>17000</v>
      </c>
      <c r="O11" s="10">
        <v>0.08</v>
      </c>
      <c r="P11" s="9">
        <f t="shared" si="1"/>
        <v>110160</v>
      </c>
      <c r="Q11" s="5"/>
    </row>
    <row r="12" spans="1:17">
      <c r="A12" s="5">
        <v>5</v>
      </c>
      <c r="B12" s="5" t="s">
        <v>71</v>
      </c>
      <c r="C12" s="5" t="s">
        <v>72</v>
      </c>
      <c r="D12" s="5" t="s">
        <v>73</v>
      </c>
      <c r="E12" s="5" t="s">
        <v>74</v>
      </c>
      <c r="F12" s="5" t="s">
        <v>61</v>
      </c>
      <c r="G12" s="9">
        <v>10</v>
      </c>
      <c r="H12" s="9">
        <v>8000</v>
      </c>
      <c r="I12" s="10">
        <v>0.08</v>
      </c>
      <c r="J12" s="9">
        <f t="shared" si="0"/>
        <v>86400</v>
      </c>
      <c r="K12" s="9">
        <v>7800</v>
      </c>
      <c r="L12" s="10">
        <v>0.08</v>
      </c>
      <c r="M12" s="9">
        <f>IF(OR($G12="",K12=""),"",ROUND($G12*K12*(1+L12),0))</f>
        <v>84240</v>
      </c>
      <c r="N12" s="9">
        <v>7600</v>
      </c>
      <c r="O12" s="10">
        <v>0.08</v>
      </c>
      <c r="P12" s="9">
        <f t="shared" si="1"/>
        <v>82080</v>
      </c>
      <c r="Q12" s="5"/>
    </row>
    <row r="13" spans="1:17">
      <c r="A13" s="5">
        <v>6</v>
      </c>
      <c r="B13" s="5" t="s">
        <v>62</v>
      </c>
      <c r="C13" s="5" t="s">
        <v>75</v>
      </c>
      <c r="D13" s="5" t="s">
        <v>68</v>
      </c>
      <c r="E13" s="5" t="s">
        <v>76</v>
      </c>
      <c r="F13" s="5" t="s">
        <v>77</v>
      </c>
      <c r="G13" s="9">
        <v>12</v>
      </c>
      <c r="H13" s="9">
        <v>42000</v>
      </c>
      <c r="I13" s="10">
        <v>0.08</v>
      </c>
      <c r="J13" s="9">
        <f t="shared" si="0"/>
        <v>544320</v>
      </c>
      <c r="K13" s="9">
        <v>40500</v>
      </c>
      <c r="L13" s="10">
        <v>0.08</v>
      </c>
      <c r="M13" s="9">
        <f>IF(OR($G13="",K13=""),"",ROUND($G13*K13*(1+L13),0))</f>
        <v>524880</v>
      </c>
      <c r="N13" s="9">
        <v>40000</v>
      </c>
      <c r="O13" s="10">
        <v>0.08</v>
      </c>
      <c r="P13" s="9">
        <f t="shared" si="1"/>
        <v>518400</v>
      </c>
      <c r="Q13" s="5" t="s">
        <v>78</v>
      </c>
    </row>
    <row r="14" spans="1:17">
      <c r="A14" s="5">
        <v>7</v>
      </c>
      <c r="B14" s="5" t="s">
        <v>79</v>
      </c>
      <c r="C14" s="5" t="s">
        <v>80</v>
      </c>
      <c r="D14" s="5" t="s">
        <v>68</v>
      </c>
      <c r="E14" s="5" t="s">
        <v>81</v>
      </c>
      <c r="F14" s="5" t="s">
        <v>77</v>
      </c>
      <c r="G14" s="9">
        <v>5</v>
      </c>
      <c r="H14" s="9">
        <v>25000</v>
      </c>
      <c r="I14" s="10">
        <v>0.08</v>
      </c>
      <c r="J14" s="9">
        <f t="shared" si="0"/>
        <v>135000</v>
      </c>
      <c r="K14" s="9">
        <v>24000</v>
      </c>
      <c r="L14" s="10">
        <v>0.08</v>
      </c>
      <c r="M14" s="9">
        <f>IF(OR($G14="",K14=""),"",ROUND($G14*K14*(1+L14),0))</f>
        <v>129600</v>
      </c>
      <c r="N14" s="9">
        <v>24500</v>
      </c>
      <c r="O14" s="10">
        <v>0.08</v>
      </c>
      <c r="P14" s="9">
        <f t="shared" si="1"/>
        <v>132300</v>
      </c>
      <c r="Q14" s="5"/>
    </row>
    <row r="15" spans="1:17">
      <c r="A15" s="5">
        <v>8</v>
      </c>
      <c r="B15" s="5"/>
      <c r="C15" s="5"/>
      <c r="D15" s="5"/>
      <c r="E15" s="5"/>
      <c r="F15" s="5"/>
      <c r="G15" s="9"/>
      <c r="H15" s="9"/>
      <c r="I15" s="10"/>
      <c r="J15" s="9" t="str">
        <f t="shared" si="0"/>
        <v/>
      </c>
      <c r="K15" s="9"/>
      <c r="L15" s="10"/>
      <c r="M15" s="9" t="str">
        <f>IF(OR($G15="",K15=""),"",ROUND($G15*K15*(1+L15),0))</f>
        <v/>
      </c>
      <c r="N15" s="9"/>
      <c r="O15" s="10"/>
      <c r="P15" s="9" t="str">
        <f t="shared" si="1"/>
        <v/>
      </c>
      <c r="Q15" s="5"/>
    </row>
    <row r="16" spans="1:17">
      <c r="A16" s="5">
        <v>9</v>
      </c>
      <c r="B16" s="5"/>
      <c r="C16" s="5"/>
      <c r="D16" s="5"/>
      <c r="E16" s="5"/>
      <c r="F16" s="5"/>
      <c r="G16" s="9"/>
      <c r="H16" s="9"/>
      <c r="I16" s="10"/>
      <c r="J16" s="9" t="str">
        <f t="shared" si="0"/>
        <v/>
      </c>
      <c r="K16" s="9"/>
      <c r="L16" s="10"/>
      <c r="M16" s="9" t="str">
        <f>IF(OR($G16="",K16=""),"",ROUND($G16*K16*(1+L16),0))</f>
        <v/>
      </c>
      <c r="N16" s="9"/>
      <c r="O16" s="10"/>
      <c r="P16" s="9" t="str">
        <f t="shared" si="1"/>
        <v/>
      </c>
      <c r="Q16" s="5"/>
    </row>
    <row r="17" spans="1:17">
      <c r="A17" s="5">
        <v>10</v>
      </c>
      <c r="B17" s="5"/>
      <c r="C17" s="5"/>
      <c r="D17" s="5"/>
      <c r="E17" s="5"/>
      <c r="F17" s="5"/>
      <c r="G17" s="9"/>
      <c r="H17" s="9"/>
      <c r="I17" s="10"/>
      <c r="J17" s="9" t="str">
        <f t="shared" si="0"/>
        <v/>
      </c>
      <c r="K17" s="9"/>
      <c r="L17" s="10"/>
      <c r="M17" s="9" t="str">
        <f>IF(OR($G17="",K17=""),"",ROUND($G17*K17*(1+L17),0))</f>
        <v/>
      </c>
      <c r="N17" s="9"/>
      <c r="O17" s="10"/>
      <c r="P17" s="9" t="str">
        <f t="shared" si="1"/>
        <v/>
      </c>
      <c r="Q17" s="5"/>
    </row>
    <row r="18" spans="1:17">
      <c r="A18" s="5">
        <v>11</v>
      </c>
      <c r="B18" s="5"/>
      <c r="C18" s="5"/>
      <c r="D18" s="5"/>
      <c r="E18" s="5"/>
      <c r="F18" s="5"/>
      <c r="G18" s="9"/>
      <c r="H18" s="9"/>
      <c r="I18" s="10"/>
      <c r="J18" s="9" t="str">
        <f t="shared" si="0"/>
        <v/>
      </c>
      <c r="K18" s="9"/>
      <c r="L18" s="10"/>
      <c r="M18" s="9" t="str">
        <f>IF(OR($G18="",K18=""),"",ROUND($G18*K18*(1+L18),0))</f>
        <v/>
      </c>
      <c r="N18" s="9"/>
      <c r="O18" s="10"/>
      <c r="P18" s="9" t="str">
        <f t="shared" si="1"/>
        <v/>
      </c>
      <c r="Q18" s="5"/>
    </row>
    <row r="19" spans="1:17">
      <c r="A19" s="5">
        <v>12</v>
      </c>
      <c r="B19" s="5"/>
      <c r="C19" s="5"/>
      <c r="D19" s="5"/>
      <c r="E19" s="5"/>
      <c r="F19" s="5"/>
      <c r="G19" s="9"/>
      <c r="H19" s="9"/>
      <c r="I19" s="10"/>
      <c r="J19" s="9" t="str">
        <f t="shared" si="0"/>
        <v/>
      </c>
      <c r="K19" s="9"/>
      <c r="L19" s="10"/>
      <c r="M19" s="9" t="str">
        <f>IF(OR($G19="",K19=""),"",ROUND($G19*K19*(1+L19),0))</f>
        <v/>
      </c>
      <c r="N19" s="9"/>
      <c r="O19" s="10"/>
      <c r="P19" s="9" t="str">
        <f t="shared" si="1"/>
        <v/>
      </c>
      <c r="Q19" s="5"/>
    </row>
    <row r="20" spans="1:17">
      <c r="A20" s="5">
        <v>13</v>
      </c>
      <c r="B20" s="5"/>
      <c r="C20" s="5"/>
      <c r="D20" s="5"/>
      <c r="E20" s="5"/>
      <c r="F20" s="5"/>
      <c r="G20" s="9"/>
      <c r="H20" s="9"/>
      <c r="I20" s="10"/>
      <c r="J20" s="9" t="str">
        <f t="shared" si="0"/>
        <v/>
      </c>
      <c r="K20" s="9"/>
      <c r="L20" s="10"/>
      <c r="M20" s="9" t="str">
        <f>IF(OR($G20="",K20=""),"",ROUND($G20*K20*(1+L20),0))</f>
        <v/>
      </c>
      <c r="N20" s="9"/>
      <c r="O20" s="10"/>
      <c r="P20" s="9" t="str">
        <f t="shared" si="1"/>
        <v/>
      </c>
      <c r="Q20" s="5"/>
    </row>
    <row r="21" spans="1:17">
      <c r="A21" s="5">
        <v>14</v>
      </c>
      <c r="B21" s="5"/>
      <c r="C21" s="5"/>
      <c r="D21" s="5"/>
      <c r="E21" s="5"/>
      <c r="F21" s="5"/>
      <c r="G21" s="9"/>
      <c r="H21" s="9"/>
      <c r="I21" s="10"/>
      <c r="J21" s="9" t="str">
        <f t="shared" si="0"/>
        <v/>
      </c>
      <c r="K21" s="9"/>
      <c r="L21" s="10"/>
      <c r="M21" s="9" t="str">
        <f>IF(OR($G21="",K21=""),"",ROUND($G21*K21*(1+L21),0))</f>
        <v/>
      </c>
      <c r="N21" s="9"/>
      <c r="O21" s="10"/>
      <c r="P21" s="9" t="str">
        <f t="shared" si="1"/>
        <v/>
      </c>
      <c r="Q21" s="5"/>
    </row>
    <row r="22" spans="1:17">
      <c r="A22" s="5">
        <v>15</v>
      </c>
      <c r="B22" s="5"/>
      <c r="C22" s="5"/>
      <c r="D22" s="5"/>
      <c r="E22" s="5"/>
      <c r="F22" s="5"/>
      <c r="G22" s="9"/>
      <c r="H22" s="9"/>
      <c r="I22" s="10"/>
      <c r="J22" s="9" t="str">
        <f t="shared" si="0"/>
        <v/>
      </c>
      <c r="K22" s="9"/>
      <c r="L22" s="10"/>
      <c r="M22" s="9" t="str">
        <f>IF(OR($G22="",K22=""),"",ROUND($G22*K22*(1+L22),0))</f>
        <v/>
      </c>
      <c r="N22" s="9"/>
      <c r="O22" s="10"/>
      <c r="P22" s="9" t="str">
        <f t="shared" si="1"/>
        <v/>
      </c>
      <c r="Q22" s="5"/>
    </row>
    <row r="23" spans="1:17">
      <c r="A23" s="5">
        <v>16</v>
      </c>
      <c r="B23" s="5"/>
      <c r="C23" s="5"/>
      <c r="D23" s="5"/>
      <c r="E23" s="5"/>
      <c r="F23" s="5"/>
      <c r="G23" s="9"/>
      <c r="H23" s="9"/>
      <c r="I23" s="10"/>
      <c r="J23" s="9" t="str">
        <f t="shared" si="0"/>
        <v/>
      </c>
      <c r="K23" s="9"/>
      <c r="L23" s="10"/>
      <c r="M23" s="9" t="str">
        <f>IF(OR($G23="",K23=""),"",ROUND($G23*K23*(1+L23),0))</f>
        <v/>
      </c>
      <c r="N23" s="9"/>
      <c r="O23" s="10"/>
      <c r="P23" s="9" t="str">
        <f t="shared" si="1"/>
        <v/>
      </c>
      <c r="Q23" s="5"/>
    </row>
    <row r="24" spans="1:17">
      <c r="A24" s="5">
        <v>17</v>
      </c>
      <c r="B24" s="5"/>
      <c r="C24" s="5"/>
      <c r="D24" s="5"/>
      <c r="E24" s="5"/>
      <c r="F24" s="5"/>
      <c r="G24" s="9"/>
      <c r="H24" s="9"/>
      <c r="I24" s="10"/>
      <c r="J24" s="9" t="str">
        <f t="shared" si="0"/>
        <v/>
      </c>
      <c r="K24" s="9"/>
      <c r="L24" s="10"/>
      <c r="M24" s="9" t="str">
        <f>IF(OR($G24="",K24=""),"",ROUND($G24*K24*(1+L24),0))</f>
        <v/>
      </c>
      <c r="N24" s="9"/>
      <c r="O24" s="10"/>
      <c r="P24" s="9" t="str">
        <f t="shared" si="1"/>
        <v/>
      </c>
      <c r="Q24" s="5"/>
    </row>
    <row r="25" spans="1:17">
      <c r="A25" s="5">
        <v>18</v>
      </c>
      <c r="B25" s="5"/>
      <c r="C25" s="5"/>
      <c r="D25" s="5"/>
      <c r="E25" s="5"/>
      <c r="F25" s="5"/>
      <c r="G25" s="9"/>
      <c r="H25" s="9"/>
      <c r="I25" s="10"/>
      <c r="J25" s="9" t="str">
        <f t="shared" si="0"/>
        <v/>
      </c>
      <c r="K25" s="9"/>
      <c r="L25" s="10"/>
      <c r="M25" s="9" t="str">
        <f>IF(OR($G25="",K25=""),"",ROUND($G25*K25*(1+L25),0))</f>
        <v/>
      </c>
      <c r="N25" s="9"/>
      <c r="O25" s="10"/>
      <c r="P25" s="9" t="str">
        <f t="shared" si="1"/>
        <v/>
      </c>
      <c r="Q25" s="5"/>
    </row>
    <row r="26" spans="1:17">
      <c r="A26" s="5">
        <v>19</v>
      </c>
      <c r="B26" s="5"/>
      <c r="C26" s="5"/>
      <c r="D26" s="5"/>
      <c r="E26" s="5"/>
      <c r="F26" s="5"/>
      <c r="G26" s="9"/>
      <c r="H26" s="9"/>
      <c r="I26" s="10"/>
      <c r="J26" s="9" t="str">
        <f t="shared" si="0"/>
        <v/>
      </c>
      <c r="K26" s="9"/>
      <c r="L26" s="10"/>
      <c r="M26" s="9" t="str">
        <f>IF(OR($G26="",K26=""),"",ROUND($G26*K26*(1+L26),0))</f>
        <v/>
      </c>
      <c r="N26" s="9"/>
      <c r="O26" s="10"/>
      <c r="P26" s="9" t="str">
        <f t="shared" si="1"/>
        <v/>
      </c>
      <c r="Q26" s="5"/>
    </row>
    <row r="27" spans="1:17">
      <c r="A27" s="5">
        <v>20</v>
      </c>
      <c r="B27" s="5"/>
      <c r="C27" s="5"/>
      <c r="D27" s="5"/>
      <c r="E27" s="5"/>
      <c r="F27" s="5"/>
      <c r="G27" s="9"/>
      <c r="H27" s="9"/>
      <c r="I27" s="10"/>
      <c r="J27" s="9" t="str">
        <f t="shared" si="0"/>
        <v/>
      </c>
      <c r="K27" s="9"/>
      <c r="L27" s="10"/>
      <c r="M27" s="9" t="str">
        <f>IF(OR($G27="",K27=""),"",ROUND($G27*K27*(1+L27),0))</f>
        <v/>
      </c>
      <c r="N27" s="9"/>
      <c r="O27" s="10"/>
      <c r="P27" s="9" t="str">
        <f t="shared" si="1"/>
        <v/>
      </c>
      <c r="Q27" s="5"/>
    </row>
    <row r="28" spans="1:17">
      <c r="A28" s="5"/>
      <c r="B28" s="5"/>
      <c r="C28" s="5"/>
      <c r="D28" s="5"/>
      <c r="E28" s="5"/>
      <c r="F28" s="5"/>
      <c r="G28" s="5"/>
      <c r="H28" s="9"/>
      <c r="I28" s="5"/>
      <c r="J28" s="9"/>
      <c r="K28" s="9"/>
      <c r="L28" s="5"/>
      <c r="M28" s="9"/>
      <c r="N28" s="9"/>
      <c r="O28" s="5"/>
      <c r="P28" s="9"/>
      <c r="Q28" s="5"/>
    </row>
    <row r="29" spans="1:17">
      <c r="A29" s="19"/>
      <c r="B29" s="19"/>
      <c r="C29" s="19"/>
      <c r="D29" s="19"/>
      <c r="E29" s="19"/>
      <c r="F29" s="19"/>
      <c r="G29" s="19"/>
      <c r="H29" s="20"/>
      <c r="I29" s="19"/>
      <c r="J29" s="20"/>
      <c r="K29" s="20"/>
      <c r="L29" s="19"/>
      <c r="M29" s="20"/>
      <c r="N29" s="20"/>
      <c r="O29" s="19"/>
      <c r="P29" s="20"/>
      <c r="Q29" s="19"/>
    </row>
    <row r="30" spans="1:17" ht="13.4" customHeight="1">
      <c r="A30" s="19"/>
      <c r="B30" s="19"/>
      <c r="C30" s="6" t="s">
        <v>82</v>
      </c>
      <c r="D30" s="6" t="s">
        <v>38</v>
      </c>
      <c r="E30" s="6" t="s">
        <v>39</v>
      </c>
      <c r="F30" s="6" t="s">
        <v>40</v>
      </c>
      <c r="G30" s="19"/>
      <c r="H30" s="20"/>
      <c r="I30" s="19"/>
      <c r="J30" s="20"/>
      <c r="K30" s="20"/>
      <c r="L30" s="19"/>
      <c r="M30" s="20"/>
      <c r="N30" s="20"/>
      <c r="O30" s="19"/>
      <c r="P30" s="20"/>
      <c r="Q30" s="19"/>
    </row>
    <row r="31" spans="1:17" ht="13.4" customHeight="1">
      <c r="A31" s="19"/>
      <c r="B31" s="19"/>
      <c r="C31" s="21" t="s">
        <v>83</v>
      </c>
      <c r="D31" s="18">
        <f>SUM(J8:J27)</f>
        <v>1924560</v>
      </c>
      <c r="E31" s="18">
        <f>SUM(M8:M27)</f>
        <v>1882440</v>
      </c>
      <c r="F31" s="18">
        <f>SUM(P8:P27)</f>
        <v>1853820</v>
      </c>
      <c r="G31" s="19"/>
      <c r="H31" s="20"/>
      <c r="I31" s="19"/>
      <c r="J31" s="20"/>
      <c r="K31" s="20"/>
      <c r="L31" s="19"/>
      <c r="M31" s="20"/>
      <c r="N31" s="20"/>
      <c r="O31" s="19"/>
      <c r="P31" s="20"/>
      <c r="Q31" s="19"/>
    </row>
    <row r="32" spans="1:17" ht="13.4" customHeight="1">
      <c r="A32" s="19"/>
      <c r="B32" s="19"/>
      <c r="C32" s="21" t="s">
        <v>84</v>
      </c>
      <c r="D32" s="18">
        <v>0</v>
      </c>
      <c r="E32" s="18">
        <v>0</v>
      </c>
      <c r="F32" s="18">
        <v>50000</v>
      </c>
      <c r="G32" s="19"/>
      <c r="H32" s="20"/>
      <c r="I32" s="19"/>
      <c r="J32" s="20"/>
      <c r="K32" s="20"/>
      <c r="L32" s="19"/>
      <c r="M32" s="20"/>
      <c r="N32" s="20"/>
      <c r="O32" s="19"/>
      <c r="P32" s="20"/>
      <c r="Q32" s="19"/>
    </row>
    <row r="33" spans="1:17" ht="13.4" customHeight="1">
      <c r="A33" s="19"/>
      <c r="B33" s="19"/>
      <c r="C33" s="21" t="s">
        <v>85</v>
      </c>
      <c r="D33" s="18">
        <v>0</v>
      </c>
      <c r="E33" s="18">
        <v>0</v>
      </c>
      <c r="F33" s="18">
        <v>0</v>
      </c>
      <c r="G33" s="19"/>
      <c r="H33" s="20"/>
      <c r="I33" s="19"/>
      <c r="J33" s="20"/>
      <c r="K33" s="20"/>
      <c r="L33" s="19"/>
      <c r="M33" s="20"/>
      <c r="N33" s="20"/>
      <c r="O33" s="19"/>
      <c r="P33" s="20"/>
      <c r="Q33" s="19"/>
    </row>
    <row r="34" spans="1:17" ht="13.4" customHeight="1">
      <c r="A34" s="19"/>
      <c r="B34" s="19"/>
      <c r="C34" s="22" t="s">
        <v>86</v>
      </c>
      <c r="D34" s="24">
        <f>D31+D32-D33</f>
        <v>1924560</v>
      </c>
      <c r="E34" s="24">
        <f>E31+E32-E33</f>
        <v>1882440</v>
      </c>
      <c r="F34" s="24">
        <f>F31+F32-F33</f>
        <v>1903820</v>
      </c>
      <c r="G34" s="19"/>
      <c r="H34" s="19"/>
      <c r="I34" s="19"/>
      <c r="J34" s="19"/>
      <c r="K34" s="19"/>
      <c r="L34" s="19"/>
      <c r="M34" s="19"/>
      <c r="N34" s="19"/>
      <c r="O34" s="19"/>
      <c r="P34" s="19"/>
      <c r="Q34" s="19"/>
    </row>
    <row r="35" spans="1:17" ht="13.4" customHeight="1">
      <c r="A35" s="19"/>
      <c r="B35" s="19"/>
      <c r="C35" s="21" t="s">
        <v>87</v>
      </c>
      <c r="D35" s="17" t="s">
        <v>88</v>
      </c>
      <c r="E35" s="17" t="s">
        <v>89</v>
      </c>
      <c r="F35" s="17" t="s">
        <v>90</v>
      </c>
      <c r="G35" s="19"/>
      <c r="H35" s="19"/>
      <c r="I35" s="19"/>
      <c r="J35" s="19"/>
      <c r="K35" s="19"/>
      <c r="L35" s="19"/>
      <c r="M35" s="19"/>
      <c r="N35" s="19"/>
      <c r="O35" s="19"/>
      <c r="P35" s="19"/>
      <c r="Q35" s="19"/>
    </row>
    <row r="36" spans="1:17" ht="13.4" customHeight="1">
      <c r="A36" s="19"/>
      <c r="B36" s="19"/>
      <c r="C36" s="21" t="s">
        <v>91</v>
      </c>
      <c r="D36" s="17" t="s">
        <v>92</v>
      </c>
      <c r="E36" s="17" t="s">
        <v>93</v>
      </c>
      <c r="F36" s="17" t="s">
        <v>93</v>
      </c>
      <c r="G36" s="19"/>
      <c r="H36" s="19"/>
      <c r="I36" s="19"/>
      <c r="J36" s="19"/>
      <c r="K36" s="19"/>
      <c r="L36" s="19"/>
      <c r="M36" s="19"/>
      <c r="N36" s="19"/>
      <c r="O36" s="19"/>
      <c r="P36" s="19"/>
      <c r="Q36" s="19"/>
    </row>
    <row r="37" spans="1:17" ht="20" customHeight="1">
      <c r="A37" s="19"/>
      <c r="B37" s="19"/>
      <c r="C37" s="21" t="s">
        <v>94</v>
      </c>
      <c r="D37" s="17" t="s">
        <v>95</v>
      </c>
      <c r="E37" s="17" t="s">
        <v>96</v>
      </c>
      <c r="F37" s="17" t="s">
        <v>97</v>
      </c>
      <c r="G37" s="19"/>
      <c r="H37" s="19"/>
      <c r="I37" s="19"/>
      <c r="J37" s="19"/>
      <c r="K37" s="19"/>
      <c r="L37" s="19"/>
      <c r="M37" s="19"/>
      <c r="N37" s="19"/>
      <c r="O37" s="19"/>
      <c r="P37" s="19"/>
      <c r="Q37" s="19"/>
    </row>
    <row r="38" spans="1:17" ht="20" customHeight="1">
      <c r="A38" s="19"/>
      <c r="B38" s="19"/>
      <c r="C38" s="23" t="s">
        <v>98</v>
      </c>
      <c r="D38" s="25" t="str">
        <f>IF(D34=MIN(D34,E34,F34),"NCC A",IF(E34=MIN(D34,E34,F34),"NCC B","NCC C"))</f>
        <v>NCC B</v>
      </c>
      <c r="E38" s="25"/>
      <c r="F38" s="25"/>
      <c r="G38" s="19"/>
      <c r="H38" s="19"/>
      <c r="I38" s="19"/>
      <c r="J38" s="19"/>
      <c r="K38" s="19"/>
      <c r="L38" s="19"/>
      <c r="M38" s="19"/>
      <c r="N38" s="19"/>
      <c r="O38" s="19"/>
      <c r="P38" s="19"/>
      <c r="Q38" s="19"/>
    </row>
    <row r="39" spans="1:17">
      <c r="A39" s="19"/>
      <c r="B39" s="19"/>
      <c r="C39" s="19"/>
      <c r="D39" s="19"/>
      <c r="E39" s="19"/>
      <c r="F39" s="19"/>
      <c r="G39" s="19"/>
      <c r="H39" s="19"/>
      <c r="I39" s="19"/>
      <c r="J39" s="19"/>
      <c r="K39" s="19"/>
      <c r="L39" s="19"/>
      <c r="M39" s="19"/>
      <c r="N39" s="19"/>
      <c r="O39" s="19"/>
      <c r="P39" s="19"/>
      <c r="Q39" s="19"/>
    </row>
    <row r="40" spans="1:17">
      <c r="A40" s="3"/>
      <c r="B40" s="3"/>
      <c r="C40" s="3"/>
      <c r="D40" s="3"/>
      <c r="E40" s="3"/>
      <c r="F40" s="3"/>
      <c r="G40" s="3"/>
      <c r="H40" s="3"/>
      <c r="I40" s="3"/>
      <c r="J40" s="3"/>
      <c r="K40" s="3"/>
      <c r="L40" s="3"/>
      <c r="M40" s="3"/>
      <c r="N40" s="3"/>
      <c r="O40" s="3"/>
      <c r="P40" s="3"/>
      <c r="Q40" s="3"/>
    </row>
    <row r="41" spans="1:17">
      <c r="A41" s="3"/>
      <c r="B41" s="3"/>
      <c r="C41" s="3"/>
      <c r="D41" s="3"/>
      <c r="E41" s="3"/>
      <c r="F41" s="3"/>
      <c r="G41" s="3"/>
      <c r="H41" s="3"/>
      <c r="I41" s="3"/>
      <c r="J41" s="3"/>
      <c r="K41" s="3"/>
      <c r="L41" s="3"/>
      <c r="M41" s="3"/>
      <c r="N41" s="3"/>
      <c r="O41" s="3"/>
      <c r="P41" s="3"/>
      <c r="Q41" s="3"/>
    </row>
    <row r="42" spans="1:17">
      <c r="A42" s="3"/>
      <c r="B42" s="3"/>
      <c r="C42" s="3"/>
      <c r="D42" s="3"/>
      <c r="E42" s="3"/>
      <c r="F42" s="3"/>
      <c r="G42" s="3"/>
      <c r="H42" s="3"/>
      <c r="I42" s="3"/>
      <c r="J42" s="3"/>
      <c r="K42" s="3"/>
      <c r="L42" s="3"/>
      <c r="M42" s="3"/>
      <c r="N42" s="3"/>
      <c r="O42" s="3"/>
      <c r="P42" s="3"/>
      <c r="Q42" s="3"/>
    </row>
    <row r="43" spans="1:17">
      <c r="A43" s="3"/>
      <c r="B43" s="3"/>
      <c r="C43" s="3"/>
      <c r="D43" s="3"/>
      <c r="E43" s="3"/>
      <c r="F43" s="3"/>
      <c r="G43" s="3"/>
      <c r="H43" s="3"/>
      <c r="I43" s="3"/>
      <c r="J43" s="3"/>
      <c r="K43" s="3"/>
      <c r="L43" s="3"/>
      <c r="M43" s="3"/>
      <c r="N43" s="3"/>
      <c r="O43" s="3"/>
      <c r="P43" s="3"/>
      <c r="Q43" s="3"/>
    </row>
    <row r="44" spans="1:17">
      <c r="A44" s="3"/>
      <c r="B44" s="3"/>
      <c r="C44" s="3"/>
      <c r="D44" s="3"/>
      <c r="E44" s="3"/>
      <c r="F44" s="3"/>
      <c r="G44" s="3"/>
      <c r="H44" s="3"/>
      <c r="I44" s="3"/>
      <c r="J44" s="3"/>
      <c r="K44" s="3"/>
      <c r="L44" s="3"/>
      <c r="M44" s="3"/>
      <c r="N44" s="3"/>
      <c r="O44" s="3"/>
      <c r="P44" s="3"/>
      <c r="Q44" s="3"/>
    </row>
    <row r="45" spans="1:17">
      <c r="A45" s="3"/>
      <c r="B45" s="3"/>
      <c r="C45" s="3"/>
      <c r="D45" s="3"/>
      <c r="E45" s="3"/>
      <c r="F45" s="3"/>
      <c r="G45" s="3"/>
      <c r="H45" s="3"/>
      <c r="I45" s="3"/>
      <c r="J45" s="3"/>
      <c r="K45" s="3"/>
      <c r="L45" s="3"/>
      <c r="M45" s="3"/>
      <c r="N45" s="3"/>
      <c r="O45" s="3"/>
      <c r="P45" s="3"/>
      <c r="Q45" s="3"/>
    </row>
    <row r="46" spans="1:17">
      <c r="A46" s="3"/>
      <c r="B46" s="3"/>
      <c r="C46" s="3"/>
      <c r="D46" s="3"/>
      <c r="E46" s="3"/>
      <c r="F46" s="3"/>
      <c r="G46" s="3"/>
      <c r="H46" s="3"/>
      <c r="I46" s="3"/>
      <c r="J46" s="3"/>
      <c r="K46" s="3"/>
      <c r="L46" s="3"/>
      <c r="M46" s="3"/>
      <c r="N46" s="3"/>
      <c r="O46" s="3"/>
      <c r="P46" s="3"/>
      <c r="Q46" s="3"/>
    </row>
    <row r="47" spans="1:17">
      <c r="A47" s="3"/>
      <c r="B47" s="3"/>
      <c r="C47" s="3"/>
      <c r="D47" s="3"/>
      <c r="E47" s="3"/>
      <c r="F47" s="3"/>
      <c r="G47" s="3"/>
      <c r="H47" s="3"/>
      <c r="I47" s="3"/>
      <c r="J47" s="3"/>
      <c r="K47" s="3"/>
      <c r="L47" s="3"/>
      <c r="M47" s="3"/>
      <c r="N47" s="3"/>
      <c r="O47" s="3"/>
      <c r="P47" s="3"/>
      <c r="Q47" s="3"/>
    </row>
    <row r="48" spans="1:17">
      <c r="A48" s="3"/>
      <c r="B48" s="3"/>
      <c r="C48" s="3"/>
      <c r="D48" s="3"/>
      <c r="E48" s="3"/>
      <c r="F48" s="3"/>
      <c r="G48" s="3"/>
      <c r="H48" s="3"/>
      <c r="I48" s="3"/>
      <c r="J48" s="3"/>
      <c r="K48" s="3"/>
      <c r="L48" s="3"/>
      <c r="M48" s="3"/>
      <c r="N48" s="3"/>
      <c r="O48" s="3"/>
      <c r="P48" s="3"/>
      <c r="Q48" s="3"/>
    </row>
    <row r="49" spans="1:17">
      <c r="A49" s="3"/>
      <c r="B49" s="3"/>
      <c r="C49" s="3"/>
      <c r="D49" s="3"/>
      <c r="E49" s="3"/>
      <c r="F49" s="3"/>
      <c r="G49" s="3"/>
      <c r="H49" s="3"/>
      <c r="I49" s="3"/>
      <c r="J49" s="3"/>
      <c r="K49" s="3"/>
      <c r="L49" s="3"/>
      <c r="M49" s="3"/>
      <c r="N49" s="3"/>
      <c r="O49" s="3"/>
      <c r="P49" s="3"/>
      <c r="Q49" s="3"/>
    </row>
    <row r="50" spans="1:17">
      <c r="A50" s="3"/>
      <c r="B50" s="3"/>
      <c r="C50" s="3"/>
      <c r="D50" s="3"/>
      <c r="E50" s="3"/>
      <c r="F50" s="3"/>
      <c r="G50" s="3"/>
      <c r="H50" s="3"/>
      <c r="I50" s="3"/>
      <c r="J50" s="3"/>
      <c r="K50" s="3"/>
      <c r="L50" s="3"/>
      <c r="M50" s="3"/>
      <c r="N50" s="3"/>
      <c r="O50" s="3"/>
      <c r="P50" s="3"/>
      <c r="Q50" s="3"/>
    </row>
  </sheetData>
  <mergeCells count="5">
    <mergeCell ref="A1:Q1"/>
    <mergeCell ref="A6:G6"/>
    <mergeCell ref="H6:J6"/>
    <mergeCell ref="K6:M6"/>
    <mergeCell ref="N6:P6"/>
  </mergeCells>
  <conditionalFormatting sqref="D34:F34">
    <cfRule type="expression" dxfId="3" priority="1">
      <formula>D34=MIN($D$34,$E$34,$F$34)</formula>
    </cfRule>
  </conditionalFormatting>
  <dataValidations count="2">
    <dataValidation type="list" sqref="L8:L27 O8:O27 I8:I27" xr:uid="{00000000-0002-0000-0100-000000000000}">
      <formula1>"0%,8%,10%"</formula1>
    </dataValidation>
    <dataValidation type="list" sqref="F8:F27" xr:uid="{00000000-0002-0000-0100-000003000000}">
      <formula1>"Ram,Thùng,Cây,Hộp,Cái,Cuộn,Xấp,Bộ"</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
  <sheetViews>
    <sheetView tabSelected="1" workbookViewId="0">
      <selection activeCell="C15" sqref="C15"/>
    </sheetView>
  </sheetViews>
  <sheetFormatPr defaultRowHeight="14"/>
  <cols>
    <col min="1" max="1" width="26" customWidth="1"/>
    <col min="2" max="2" width="12" customWidth="1"/>
    <col min="3" max="3" width="42" customWidth="1"/>
    <col min="4" max="4" width="13" customWidth="1"/>
    <col min="5" max="5" width="10" customWidth="1"/>
    <col min="6" max="6" width="13" customWidth="1"/>
    <col min="7" max="7" width="10" customWidth="1"/>
    <col min="8" max="8" width="13" customWidth="1"/>
    <col min="9" max="9" width="10" customWidth="1"/>
  </cols>
  <sheetData>
    <row r="1" spans="1:17" ht="18.649999999999999" customHeight="1">
      <c r="A1" s="26" t="s">
        <v>99</v>
      </c>
      <c r="B1" s="27"/>
      <c r="C1" s="27"/>
      <c r="D1" s="27"/>
      <c r="E1" s="27"/>
      <c r="F1" s="27"/>
      <c r="G1" s="27"/>
      <c r="H1" s="27"/>
      <c r="I1" s="27"/>
      <c r="J1" s="3"/>
      <c r="K1" s="3"/>
      <c r="L1" s="3"/>
      <c r="M1" s="3"/>
      <c r="N1" s="3"/>
      <c r="O1" s="3"/>
      <c r="P1" s="3"/>
      <c r="Q1" s="3"/>
    </row>
    <row r="2" spans="1:17">
      <c r="A2" s="3"/>
      <c r="B2" s="3"/>
      <c r="C2" s="3"/>
      <c r="D2" s="3"/>
      <c r="E2" s="3"/>
      <c r="F2" s="3"/>
      <c r="G2" s="3"/>
      <c r="H2" s="3"/>
      <c r="I2" s="3"/>
      <c r="J2" s="3"/>
      <c r="K2" s="3"/>
      <c r="L2" s="3"/>
      <c r="M2" s="3"/>
      <c r="N2" s="3"/>
      <c r="O2" s="3"/>
      <c r="P2" s="3"/>
      <c r="Q2" s="3"/>
    </row>
    <row r="3" spans="1:17" ht="28">
      <c r="A3" s="12" t="s">
        <v>100</v>
      </c>
      <c r="B3" s="12" t="s">
        <v>101</v>
      </c>
      <c r="C3" s="12" t="s">
        <v>102</v>
      </c>
      <c r="D3" s="12" t="s">
        <v>103</v>
      </c>
      <c r="E3" s="3"/>
      <c r="F3" s="3"/>
      <c r="G3" s="3"/>
      <c r="H3" s="3"/>
      <c r="I3" s="3"/>
      <c r="J3" s="3"/>
      <c r="K3" s="3"/>
      <c r="L3" s="3"/>
      <c r="M3" s="3"/>
      <c r="N3" s="3"/>
      <c r="O3" s="3"/>
      <c r="P3" s="3"/>
      <c r="Q3" s="3"/>
    </row>
    <row r="4" spans="1:17" ht="56">
      <c r="A4" s="5" t="s">
        <v>38</v>
      </c>
      <c r="B4" s="9">
        <f>'So sánh báo giá'!D34</f>
        <v>1924560</v>
      </c>
      <c r="C4" s="5">
        <f>E16</f>
        <v>94</v>
      </c>
      <c r="D4" s="5" t="s">
        <v>104</v>
      </c>
      <c r="E4" s="3"/>
      <c r="F4" s="3"/>
      <c r="G4" s="3"/>
      <c r="H4" s="3"/>
      <c r="I4" s="3"/>
      <c r="J4" s="3"/>
      <c r="K4" s="3"/>
      <c r="L4" s="3"/>
      <c r="M4" s="3"/>
      <c r="N4" s="3"/>
      <c r="O4" s="3"/>
      <c r="P4" s="3"/>
      <c r="Q4" s="3"/>
    </row>
    <row r="5" spans="1:17" ht="42">
      <c r="A5" s="5" t="s">
        <v>39</v>
      </c>
      <c r="B5" s="9">
        <f>'So sánh báo giá'!E34</f>
        <v>1882440</v>
      </c>
      <c r="C5" s="5">
        <f>G16</f>
        <v>78</v>
      </c>
      <c r="D5" s="5" t="s">
        <v>105</v>
      </c>
      <c r="E5" s="3"/>
      <c r="F5" s="3"/>
      <c r="G5" s="3"/>
      <c r="H5" s="3"/>
      <c r="I5" s="3"/>
      <c r="J5" s="3"/>
      <c r="K5" s="3"/>
      <c r="L5" s="3"/>
      <c r="M5" s="3"/>
      <c r="N5" s="3"/>
      <c r="O5" s="3"/>
      <c r="P5" s="3"/>
      <c r="Q5" s="3"/>
    </row>
    <row r="6" spans="1:17" ht="56">
      <c r="A6" s="5" t="s">
        <v>40</v>
      </c>
      <c r="B6" s="9">
        <f>'So sánh báo giá'!F34</f>
        <v>1903820</v>
      </c>
      <c r="C6" s="5">
        <f>I16</f>
        <v>72</v>
      </c>
      <c r="D6" s="5" t="s">
        <v>106</v>
      </c>
      <c r="E6" s="3"/>
      <c r="F6" s="3"/>
      <c r="G6" s="3"/>
      <c r="H6" s="3"/>
      <c r="I6" s="3"/>
      <c r="J6" s="3"/>
      <c r="K6" s="3"/>
      <c r="L6" s="3"/>
      <c r="M6" s="3"/>
      <c r="N6" s="3"/>
      <c r="O6" s="3"/>
      <c r="P6" s="3"/>
      <c r="Q6" s="3"/>
    </row>
    <row r="7" spans="1:17">
      <c r="A7" s="3"/>
      <c r="B7" s="3"/>
      <c r="C7" s="3"/>
      <c r="D7" s="3"/>
      <c r="E7" s="3"/>
      <c r="F7" s="3"/>
      <c r="G7" s="3"/>
      <c r="H7" s="3"/>
      <c r="I7" s="3"/>
      <c r="J7" s="3"/>
      <c r="K7" s="3"/>
      <c r="L7" s="3"/>
      <c r="M7" s="3"/>
      <c r="N7" s="3"/>
      <c r="O7" s="3"/>
      <c r="P7" s="3"/>
      <c r="Q7" s="3"/>
    </row>
    <row r="8" spans="1:17">
      <c r="A8" s="6" t="s">
        <v>107</v>
      </c>
      <c r="B8" s="13" t="s">
        <v>108</v>
      </c>
      <c r="C8" s="6" t="s">
        <v>109</v>
      </c>
      <c r="D8" s="6" t="s">
        <v>110</v>
      </c>
      <c r="E8" s="6" t="s">
        <v>111</v>
      </c>
      <c r="F8" s="6" t="s">
        <v>112</v>
      </c>
      <c r="G8" s="6" t="s">
        <v>113</v>
      </c>
      <c r="H8" s="6" t="s">
        <v>114</v>
      </c>
      <c r="I8" s="6" t="s">
        <v>115</v>
      </c>
      <c r="J8" s="3"/>
      <c r="K8" s="3"/>
      <c r="L8" s="3"/>
      <c r="M8" s="3"/>
      <c r="N8" s="3"/>
      <c r="O8" s="3"/>
      <c r="P8" s="3"/>
      <c r="Q8" s="3"/>
    </row>
    <row r="9" spans="1:17" ht="28">
      <c r="A9" s="5" t="s">
        <v>116</v>
      </c>
      <c r="B9" s="14">
        <v>30</v>
      </c>
      <c r="C9" s="5" t="s">
        <v>117</v>
      </c>
      <c r="D9" s="5">
        <v>4</v>
      </c>
      <c r="E9" s="5">
        <f t="shared" ref="E9:E15" si="0">ROUND(D9/5*B9,0)</f>
        <v>24</v>
      </c>
      <c r="F9" s="5">
        <v>4</v>
      </c>
      <c r="G9" s="5">
        <f t="shared" ref="G9:G15" si="1">ROUND(F9/5*B9,0)</f>
        <v>24</v>
      </c>
      <c r="H9" s="5">
        <v>5</v>
      </c>
      <c r="I9" s="5">
        <f t="shared" ref="I9:I15" si="2">ROUND(H9/5*B9,0)</f>
        <v>30</v>
      </c>
      <c r="J9" s="3"/>
      <c r="K9" s="3"/>
      <c r="L9" s="3"/>
      <c r="M9" s="3"/>
      <c r="N9" s="3"/>
      <c r="O9" s="3"/>
      <c r="P9" s="3"/>
      <c r="Q9" s="3"/>
    </row>
    <row r="10" spans="1:17" ht="28">
      <c r="A10" s="5" t="s">
        <v>118</v>
      </c>
      <c r="B10" s="14">
        <v>20</v>
      </c>
      <c r="C10" s="5" t="s">
        <v>119</v>
      </c>
      <c r="D10" s="5">
        <v>5</v>
      </c>
      <c r="E10" s="5">
        <f t="shared" si="0"/>
        <v>20</v>
      </c>
      <c r="F10" s="5">
        <v>4</v>
      </c>
      <c r="G10" s="5">
        <f t="shared" si="1"/>
        <v>16</v>
      </c>
      <c r="H10" s="5">
        <v>3</v>
      </c>
      <c r="I10" s="5">
        <f t="shared" si="2"/>
        <v>12</v>
      </c>
      <c r="J10" s="3"/>
      <c r="K10" s="3"/>
      <c r="L10" s="3"/>
      <c r="M10" s="3"/>
      <c r="N10" s="3"/>
      <c r="O10" s="3"/>
      <c r="P10" s="3"/>
      <c r="Q10" s="3"/>
    </row>
    <row r="11" spans="1:17">
      <c r="A11" s="5" t="s">
        <v>120</v>
      </c>
      <c r="B11" s="14">
        <v>15</v>
      </c>
      <c r="C11" s="5" t="s">
        <v>121</v>
      </c>
      <c r="D11" s="5">
        <v>5</v>
      </c>
      <c r="E11" s="5">
        <f t="shared" si="0"/>
        <v>15</v>
      </c>
      <c r="F11" s="5">
        <v>4</v>
      </c>
      <c r="G11" s="5">
        <f t="shared" si="1"/>
        <v>12</v>
      </c>
      <c r="H11" s="5">
        <v>3</v>
      </c>
      <c r="I11" s="5">
        <f t="shared" si="2"/>
        <v>9</v>
      </c>
      <c r="J11" s="3"/>
      <c r="K11" s="3"/>
      <c r="L11" s="3"/>
      <c r="M11" s="3"/>
      <c r="N11" s="3"/>
      <c r="O11" s="3"/>
      <c r="P11" s="3"/>
      <c r="Q11" s="3"/>
    </row>
    <row r="12" spans="1:17">
      <c r="A12" s="5" t="s">
        <v>122</v>
      </c>
      <c r="B12" s="14">
        <v>10</v>
      </c>
      <c r="C12" s="5" t="s">
        <v>123</v>
      </c>
      <c r="D12" s="5">
        <v>5</v>
      </c>
      <c r="E12" s="5">
        <f t="shared" si="0"/>
        <v>10</v>
      </c>
      <c r="F12" s="5">
        <v>4</v>
      </c>
      <c r="G12" s="5">
        <f t="shared" si="1"/>
        <v>8</v>
      </c>
      <c r="H12" s="5">
        <v>4</v>
      </c>
      <c r="I12" s="5">
        <f t="shared" si="2"/>
        <v>8</v>
      </c>
      <c r="J12" s="3"/>
      <c r="K12" s="3"/>
      <c r="L12" s="3"/>
      <c r="M12" s="3"/>
      <c r="N12" s="3"/>
      <c r="O12" s="3"/>
      <c r="P12" s="3"/>
      <c r="Q12" s="3"/>
    </row>
    <row r="13" spans="1:17">
      <c r="A13" s="5" t="s">
        <v>124</v>
      </c>
      <c r="B13" s="14">
        <v>10</v>
      </c>
      <c r="C13" s="5" t="s">
        <v>125</v>
      </c>
      <c r="D13" s="5">
        <v>5</v>
      </c>
      <c r="E13" s="5">
        <f t="shared" si="0"/>
        <v>10</v>
      </c>
      <c r="F13" s="5">
        <v>3</v>
      </c>
      <c r="G13" s="5">
        <f t="shared" si="1"/>
        <v>6</v>
      </c>
      <c r="H13" s="5">
        <v>2</v>
      </c>
      <c r="I13" s="5">
        <f t="shared" si="2"/>
        <v>4</v>
      </c>
      <c r="J13" s="3"/>
      <c r="K13" s="3"/>
      <c r="L13" s="3"/>
      <c r="M13" s="3"/>
      <c r="N13" s="3"/>
      <c r="O13" s="3"/>
      <c r="P13" s="3"/>
      <c r="Q13" s="3"/>
    </row>
    <row r="14" spans="1:17" ht="28">
      <c r="A14" s="5" t="s">
        <v>126</v>
      </c>
      <c r="B14" s="14">
        <v>10</v>
      </c>
      <c r="C14" s="5" t="s">
        <v>127</v>
      </c>
      <c r="D14" s="5">
        <v>5</v>
      </c>
      <c r="E14" s="5">
        <f t="shared" si="0"/>
        <v>10</v>
      </c>
      <c r="F14" s="5">
        <v>4</v>
      </c>
      <c r="G14" s="5">
        <f t="shared" si="1"/>
        <v>8</v>
      </c>
      <c r="H14" s="5">
        <v>3</v>
      </c>
      <c r="I14" s="5">
        <f t="shared" si="2"/>
        <v>6</v>
      </c>
      <c r="J14" s="3"/>
      <c r="K14" s="3"/>
      <c r="L14" s="3"/>
      <c r="M14" s="3"/>
      <c r="N14" s="3"/>
      <c r="O14" s="3"/>
      <c r="P14" s="3"/>
      <c r="Q14" s="3"/>
    </row>
    <row r="15" spans="1:17" ht="28">
      <c r="A15" s="5" t="s">
        <v>128</v>
      </c>
      <c r="B15" s="14">
        <v>5</v>
      </c>
      <c r="C15" s="5" t="s">
        <v>129</v>
      </c>
      <c r="D15" s="5">
        <v>5</v>
      </c>
      <c r="E15" s="5">
        <f t="shared" si="0"/>
        <v>5</v>
      </c>
      <c r="F15" s="5">
        <v>4</v>
      </c>
      <c r="G15" s="5">
        <f t="shared" si="1"/>
        <v>4</v>
      </c>
      <c r="H15" s="5">
        <v>3</v>
      </c>
      <c r="I15" s="5">
        <f t="shared" si="2"/>
        <v>3</v>
      </c>
      <c r="J15" s="3"/>
      <c r="K15" s="3"/>
      <c r="L15" s="3"/>
      <c r="M15" s="3"/>
      <c r="N15" s="3"/>
      <c r="O15" s="3"/>
      <c r="P15" s="3"/>
      <c r="Q15" s="3"/>
    </row>
    <row r="16" spans="1:17">
      <c r="A16" s="11" t="s">
        <v>130</v>
      </c>
      <c r="B16" s="15">
        <v>100</v>
      </c>
      <c r="C16" s="11"/>
      <c r="D16" s="11"/>
      <c r="E16" s="11">
        <f>SUM(E9:E15)</f>
        <v>94</v>
      </c>
      <c r="F16" s="11"/>
      <c r="G16" s="11">
        <f>SUM(G9:G15)</f>
        <v>78</v>
      </c>
      <c r="H16" s="11"/>
      <c r="I16" s="11">
        <f>SUM(I9:I15)</f>
        <v>72</v>
      </c>
      <c r="J16" s="3"/>
      <c r="K16" s="3"/>
      <c r="L16" s="3"/>
      <c r="M16" s="3"/>
      <c r="N16" s="3"/>
      <c r="O16" s="3"/>
      <c r="P16" s="3"/>
      <c r="Q16" s="3"/>
    </row>
    <row r="17" spans="1:17">
      <c r="A17" s="3"/>
      <c r="B17" s="3"/>
      <c r="C17" s="3"/>
      <c r="D17" s="3"/>
      <c r="E17" s="3"/>
      <c r="F17" s="3"/>
      <c r="G17" s="3"/>
      <c r="H17" s="3"/>
      <c r="I17" s="3"/>
      <c r="J17" s="3"/>
      <c r="K17" s="3"/>
      <c r="L17" s="3"/>
      <c r="M17" s="3"/>
      <c r="N17" s="3"/>
      <c r="O17" s="3"/>
      <c r="P17" s="3"/>
      <c r="Q17" s="3"/>
    </row>
    <row r="18" spans="1:17">
      <c r="A18" s="16" t="s">
        <v>98</v>
      </c>
      <c r="B18" s="3" t="str">
        <f>'So sánh báo giá'!D38</f>
        <v>NCC B</v>
      </c>
      <c r="C18" s="3"/>
      <c r="D18" s="3"/>
      <c r="E18" s="3"/>
      <c r="F18" s="3"/>
      <c r="G18" s="3"/>
      <c r="H18" s="3"/>
      <c r="I18" s="3"/>
      <c r="J18" s="3"/>
      <c r="K18" s="3"/>
      <c r="L18" s="3"/>
      <c r="M18" s="3"/>
      <c r="N18" s="3"/>
      <c r="O18" s="3"/>
      <c r="P18" s="3"/>
      <c r="Q18" s="3"/>
    </row>
    <row r="19" spans="1:17">
      <c r="A19" s="16" t="s">
        <v>131</v>
      </c>
      <c r="B19" s="3" t="str">
        <f>IF(E16=MAX(E16,G16,I16),"NCC A",IF(G16=MAX(E16,G16,I16),"NCC B","NCC C"))</f>
        <v>NCC A</v>
      </c>
      <c r="C19" s="3"/>
      <c r="D19" s="3"/>
      <c r="E19" s="3"/>
      <c r="F19" s="3"/>
      <c r="G19" s="3"/>
      <c r="H19" s="3"/>
      <c r="I19" s="3"/>
      <c r="J19" s="3"/>
      <c r="K19" s="3"/>
      <c r="L19" s="3"/>
      <c r="M19" s="3"/>
      <c r="N19" s="3"/>
      <c r="O19" s="3"/>
      <c r="P19" s="3"/>
      <c r="Q19" s="3"/>
    </row>
    <row r="20" spans="1:17">
      <c r="A20" s="16" t="s">
        <v>132</v>
      </c>
      <c r="B20" s="3" t="str">
        <f>B19</f>
        <v>NCC A</v>
      </c>
      <c r="C20" s="3"/>
      <c r="D20" s="3"/>
      <c r="E20" s="3"/>
      <c r="F20" s="3"/>
      <c r="G20" s="3"/>
      <c r="H20" s="3"/>
      <c r="I20" s="3"/>
      <c r="J20" s="3"/>
      <c r="K20" s="3"/>
      <c r="L20" s="3"/>
      <c r="M20" s="3"/>
      <c r="N20" s="3"/>
      <c r="O20" s="3"/>
      <c r="P20" s="3"/>
      <c r="Q20" s="3"/>
    </row>
    <row r="21" spans="1:17">
      <c r="A21" s="16" t="s">
        <v>133</v>
      </c>
      <c r="B21" s="3" t="s">
        <v>134</v>
      </c>
      <c r="C21" s="3"/>
      <c r="D21" s="3"/>
      <c r="E21" s="3"/>
      <c r="F21" s="3"/>
      <c r="G21" s="3"/>
      <c r="H21" s="3"/>
      <c r="I21" s="3"/>
      <c r="J21" s="3"/>
      <c r="K21" s="3"/>
      <c r="L21" s="3"/>
      <c r="M21" s="3"/>
      <c r="N21" s="3"/>
      <c r="O21" s="3"/>
      <c r="P21" s="3"/>
      <c r="Q21" s="3"/>
    </row>
    <row r="22" spans="1:17">
      <c r="A22" s="16" t="s">
        <v>135</v>
      </c>
      <c r="B22" s="3"/>
      <c r="C22" s="3"/>
      <c r="D22" s="3"/>
      <c r="E22" s="3"/>
      <c r="F22" s="3"/>
      <c r="G22" s="3"/>
      <c r="H22" s="3"/>
      <c r="I22" s="3"/>
      <c r="J22" s="3"/>
      <c r="K22" s="3"/>
      <c r="L22" s="3"/>
      <c r="M22" s="3"/>
      <c r="N22" s="3"/>
      <c r="O22" s="3"/>
      <c r="P22" s="3"/>
      <c r="Q22" s="3"/>
    </row>
    <row r="23" spans="1:17">
      <c r="A23" s="3"/>
      <c r="B23" s="3"/>
      <c r="C23" s="3"/>
      <c r="D23" s="3"/>
      <c r="E23" s="3"/>
      <c r="F23" s="3"/>
      <c r="G23" s="3"/>
      <c r="H23" s="3"/>
      <c r="I23" s="3"/>
      <c r="J23" s="3"/>
      <c r="K23" s="3"/>
      <c r="L23" s="3"/>
      <c r="M23" s="3"/>
      <c r="N23" s="3"/>
      <c r="O23" s="3"/>
      <c r="P23" s="3"/>
      <c r="Q23" s="3"/>
    </row>
    <row r="24" spans="1:17">
      <c r="A24" s="1" t="s">
        <v>136</v>
      </c>
      <c r="B24" s="1" t="s">
        <v>137</v>
      </c>
      <c r="C24" s="3"/>
      <c r="D24" s="3"/>
      <c r="E24" s="3"/>
      <c r="F24" s="3"/>
      <c r="G24" s="3"/>
      <c r="H24" s="3"/>
      <c r="I24" s="3"/>
      <c r="J24" s="3"/>
      <c r="K24" s="3"/>
      <c r="L24" s="3"/>
      <c r="M24" s="3"/>
      <c r="N24" s="3"/>
      <c r="O24" s="3"/>
      <c r="P24" s="3"/>
      <c r="Q24" s="3"/>
    </row>
    <row r="25" spans="1:17" ht="28">
      <c r="A25" s="5" t="s">
        <v>138</v>
      </c>
      <c r="B25" s="5" t="s">
        <v>139</v>
      </c>
      <c r="C25" s="3"/>
      <c r="D25" s="3"/>
      <c r="E25" s="3"/>
      <c r="F25" s="3"/>
      <c r="G25" s="3"/>
      <c r="H25" s="3"/>
      <c r="I25" s="3"/>
      <c r="J25" s="3"/>
      <c r="K25" s="3"/>
      <c r="L25" s="3"/>
      <c r="M25" s="3"/>
      <c r="N25" s="3"/>
      <c r="O25" s="3"/>
      <c r="P25" s="3"/>
      <c r="Q25" s="3"/>
    </row>
    <row r="26" spans="1:17" ht="28">
      <c r="A26" s="5" t="s">
        <v>140</v>
      </c>
      <c r="B26" s="5" t="s">
        <v>139</v>
      </c>
      <c r="C26" s="3"/>
      <c r="D26" s="3"/>
      <c r="E26" s="3"/>
      <c r="F26" s="3"/>
      <c r="G26" s="3"/>
      <c r="H26" s="3"/>
      <c r="I26" s="3"/>
      <c r="J26" s="3"/>
      <c r="K26" s="3"/>
      <c r="L26" s="3"/>
      <c r="M26" s="3"/>
      <c r="N26" s="3"/>
      <c r="O26" s="3"/>
      <c r="P26" s="3"/>
      <c r="Q26" s="3"/>
    </row>
    <row r="27" spans="1:17" ht="28">
      <c r="A27" s="5" t="s">
        <v>141</v>
      </c>
      <c r="B27" s="5" t="s">
        <v>139</v>
      </c>
      <c r="C27" s="3"/>
      <c r="D27" s="3"/>
      <c r="E27" s="3"/>
      <c r="F27" s="3"/>
      <c r="G27" s="3"/>
      <c r="H27" s="3"/>
      <c r="I27" s="3"/>
      <c r="J27" s="3"/>
      <c r="K27" s="3"/>
      <c r="L27" s="3"/>
      <c r="M27" s="3"/>
      <c r="N27" s="3"/>
      <c r="O27" s="3"/>
      <c r="P27" s="3"/>
      <c r="Q27" s="3"/>
    </row>
    <row r="28" spans="1:17" ht="28">
      <c r="A28" s="5" t="s">
        <v>142</v>
      </c>
      <c r="B28" s="5" t="s">
        <v>139</v>
      </c>
      <c r="C28" s="3"/>
      <c r="D28" s="3"/>
      <c r="E28" s="3"/>
      <c r="F28" s="3"/>
      <c r="G28" s="3"/>
      <c r="H28" s="3"/>
      <c r="I28" s="3"/>
      <c r="J28" s="3"/>
      <c r="K28" s="3"/>
      <c r="L28" s="3"/>
      <c r="M28" s="3"/>
      <c r="N28" s="3"/>
      <c r="O28" s="3"/>
      <c r="P28" s="3"/>
      <c r="Q28" s="3"/>
    </row>
    <row r="29" spans="1:17" ht="28">
      <c r="A29" s="5" t="s">
        <v>143</v>
      </c>
      <c r="B29" s="5" t="s">
        <v>139</v>
      </c>
      <c r="C29" s="3"/>
      <c r="D29" s="3"/>
      <c r="E29" s="3"/>
      <c r="F29" s="3"/>
      <c r="G29" s="3"/>
      <c r="H29" s="3"/>
      <c r="I29" s="3"/>
      <c r="J29" s="3"/>
      <c r="K29" s="3"/>
      <c r="L29" s="3"/>
      <c r="M29" s="3"/>
      <c r="N29" s="3"/>
      <c r="O29" s="3"/>
      <c r="P29" s="3"/>
      <c r="Q29" s="3"/>
    </row>
    <row r="30" spans="1:17" ht="28">
      <c r="A30" s="5" t="s">
        <v>144</v>
      </c>
      <c r="B30" s="5" t="s">
        <v>139</v>
      </c>
      <c r="C30" s="3"/>
      <c r="D30" s="3"/>
      <c r="E30" s="3"/>
      <c r="F30" s="3"/>
      <c r="G30" s="3"/>
      <c r="H30" s="3"/>
      <c r="I30" s="3"/>
      <c r="J30" s="3"/>
      <c r="K30" s="3"/>
      <c r="L30" s="3"/>
      <c r="M30" s="3"/>
      <c r="N30" s="3"/>
      <c r="O30" s="3"/>
      <c r="P30" s="3"/>
      <c r="Q30" s="3"/>
    </row>
    <row r="31" spans="1:17" ht="28">
      <c r="A31" s="5" t="s">
        <v>145</v>
      </c>
      <c r="B31" s="5" t="s">
        <v>139</v>
      </c>
      <c r="C31" s="3"/>
      <c r="D31" s="3"/>
      <c r="E31" s="3"/>
      <c r="F31" s="3"/>
      <c r="G31" s="3"/>
      <c r="H31" s="3"/>
      <c r="I31" s="3"/>
      <c r="J31" s="3"/>
      <c r="K31" s="3"/>
      <c r="L31" s="3"/>
      <c r="M31" s="3"/>
      <c r="N31" s="3"/>
      <c r="O31" s="3"/>
      <c r="P31" s="3"/>
      <c r="Q31" s="3"/>
    </row>
    <row r="32" spans="1:17">
      <c r="A32" s="3"/>
      <c r="B32" s="3"/>
      <c r="C32" s="3"/>
      <c r="D32" s="3"/>
      <c r="E32" s="3"/>
      <c r="F32" s="3"/>
      <c r="G32" s="3"/>
      <c r="H32" s="3"/>
      <c r="I32" s="3"/>
      <c r="J32" s="3"/>
      <c r="K32" s="3"/>
      <c r="L32" s="3"/>
      <c r="M32" s="3"/>
      <c r="N32" s="3"/>
      <c r="O32" s="3"/>
      <c r="P32" s="3"/>
      <c r="Q32" s="3"/>
    </row>
    <row r="33" spans="1:17">
      <c r="A33" s="3"/>
      <c r="B33" s="3"/>
      <c r="C33" s="3"/>
      <c r="D33" s="3"/>
      <c r="E33" s="3"/>
      <c r="F33" s="3"/>
      <c r="G33" s="3"/>
      <c r="H33" s="3"/>
      <c r="I33" s="3"/>
      <c r="J33" s="3"/>
      <c r="K33" s="3"/>
      <c r="L33" s="3"/>
      <c r="M33" s="3"/>
      <c r="N33" s="3"/>
      <c r="O33" s="3"/>
      <c r="P33" s="3"/>
      <c r="Q33" s="3"/>
    </row>
    <row r="34" spans="1:17">
      <c r="A34" s="3"/>
      <c r="B34" s="3"/>
      <c r="C34" s="3"/>
      <c r="D34" s="3"/>
      <c r="E34" s="3"/>
      <c r="F34" s="3"/>
      <c r="G34" s="3"/>
      <c r="H34" s="3"/>
      <c r="I34" s="3"/>
      <c r="J34" s="3"/>
      <c r="K34" s="3"/>
      <c r="L34" s="3"/>
      <c r="M34" s="3"/>
      <c r="N34" s="3"/>
      <c r="O34" s="3"/>
      <c r="P34" s="3"/>
      <c r="Q34" s="3"/>
    </row>
    <row r="35" spans="1:17">
      <c r="A35" s="3"/>
      <c r="B35" s="3"/>
      <c r="C35" s="3"/>
      <c r="D35" s="3"/>
      <c r="E35" s="3"/>
      <c r="F35" s="3"/>
      <c r="G35" s="3"/>
      <c r="H35" s="3"/>
      <c r="I35" s="3"/>
      <c r="J35" s="3"/>
      <c r="K35" s="3"/>
      <c r="L35" s="3"/>
      <c r="M35" s="3"/>
      <c r="N35" s="3"/>
      <c r="O35" s="3"/>
      <c r="P35" s="3"/>
      <c r="Q35" s="3"/>
    </row>
    <row r="36" spans="1:17">
      <c r="A36" s="3"/>
      <c r="B36" s="3"/>
      <c r="C36" s="3"/>
      <c r="D36" s="3"/>
      <c r="E36" s="3"/>
      <c r="F36" s="3"/>
      <c r="G36" s="3"/>
      <c r="H36" s="3"/>
      <c r="I36" s="3"/>
      <c r="J36" s="3"/>
      <c r="K36" s="3"/>
      <c r="L36" s="3"/>
      <c r="M36" s="3"/>
      <c r="N36" s="3"/>
      <c r="O36" s="3"/>
      <c r="P36" s="3"/>
      <c r="Q36" s="3"/>
    </row>
    <row r="37" spans="1:17">
      <c r="A37" s="3"/>
      <c r="B37" s="3"/>
      <c r="C37" s="3"/>
      <c r="D37" s="3"/>
      <c r="E37" s="3"/>
      <c r="F37" s="3"/>
      <c r="G37" s="3"/>
      <c r="H37" s="3"/>
      <c r="I37" s="3"/>
      <c r="J37" s="3"/>
      <c r="K37" s="3"/>
      <c r="L37" s="3"/>
      <c r="M37" s="3"/>
      <c r="N37" s="3"/>
      <c r="O37" s="3"/>
      <c r="P37" s="3"/>
      <c r="Q37" s="3"/>
    </row>
    <row r="38" spans="1:17">
      <c r="A38" s="3"/>
      <c r="B38" s="3"/>
      <c r="C38" s="3"/>
      <c r="D38" s="3"/>
      <c r="E38" s="3"/>
      <c r="F38" s="3"/>
      <c r="G38" s="3"/>
      <c r="H38" s="3"/>
      <c r="I38" s="3"/>
      <c r="J38" s="3"/>
      <c r="K38" s="3"/>
      <c r="L38" s="3"/>
      <c r="M38" s="3"/>
      <c r="N38" s="3"/>
      <c r="O38" s="3"/>
      <c r="P38" s="3"/>
      <c r="Q38" s="3"/>
    </row>
    <row r="39" spans="1:17">
      <c r="A39" s="3"/>
      <c r="B39" s="3"/>
      <c r="C39" s="3"/>
      <c r="D39" s="3"/>
      <c r="E39" s="3"/>
      <c r="F39" s="3"/>
      <c r="G39" s="3"/>
      <c r="H39" s="3"/>
      <c r="I39" s="3"/>
      <c r="J39" s="3"/>
      <c r="K39" s="3"/>
      <c r="L39" s="3"/>
      <c r="M39" s="3"/>
      <c r="N39" s="3"/>
      <c r="O39" s="3"/>
      <c r="P39" s="3"/>
      <c r="Q39" s="3"/>
    </row>
    <row r="40" spans="1:17">
      <c r="A40" s="3"/>
      <c r="B40" s="3"/>
      <c r="C40" s="3"/>
      <c r="D40" s="3"/>
      <c r="E40" s="3"/>
      <c r="F40" s="3"/>
      <c r="G40" s="3"/>
      <c r="H40" s="3"/>
      <c r="I40" s="3"/>
      <c r="J40" s="3"/>
      <c r="K40" s="3"/>
      <c r="L40" s="3"/>
      <c r="M40" s="3"/>
      <c r="N40" s="3"/>
      <c r="O40" s="3"/>
      <c r="P40" s="3"/>
      <c r="Q40" s="3"/>
    </row>
    <row r="41" spans="1:17">
      <c r="A41" s="3"/>
      <c r="B41" s="3"/>
      <c r="C41" s="3"/>
      <c r="D41" s="3"/>
      <c r="E41" s="3"/>
      <c r="F41" s="3"/>
      <c r="G41" s="3"/>
      <c r="H41" s="3"/>
      <c r="I41" s="3"/>
      <c r="J41" s="3"/>
      <c r="K41" s="3"/>
      <c r="L41" s="3"/>
      <c r="M41" s="3"/>
      <c r="N41" s="3"/>
      <c r="O41" s="3"/>
      <c r="P41" s="3"/>
      <c r="Q41" s="3"/>
    </row>
    <row r="42" spans="1:17">
      <c r="A42" s="3"/>
      <c r="B42" s="3"/>
      <c r="C42" s="3"/>
      <c r="D42" s="3"/>
      <c r="E42" s="3"/>
      <c r="F42" s="3"/>
      <c r="G42" s="3"/>
      <c r="H42" s="3"/>
      <c r="I42" s="3"/>
      <c r="J42" s="3"/>
      <c r="K42" s="3"/>
      <c r="L42" s="3"/>
      <c r="M42" s="3"/>
      <c r="N42" s="3"/>
      <c r="O42" s="3"/>
      <c r="P42" s="3"/>
      <c r="Q42" s="3"/>
    </row>
    <row r="43" spans="1:17">
      <c r="A43" s="3"/>
      <c r="B43" s="3"/>
      <c r="C43" s="3"/>
      <c r="D43" s="3"/>
      <c r="E43" s="3"/>
      <c r="F43" s="3"/>
      <c r="G43" s="3"/>
      <c r="H43" s="3"/>
      <c r="I43" s="3"/>
      <c r="J43" s="3"/>
      <c r="K43" s="3"/>
      <c r="L43" s="3"/>
      <c r="M43" s="3"/>
      <c r="N43" s="3"/>
      <c r="O43" s="3"/>
      <c r="P43" s="3"/>
      <c r="Q43" s="3"/>
    </row>
    <row r="44" spans="1:17">
      <c r="A44" s="3"/>
      <c r="B44" s="3"/>
      <c r="C44" s="3"/>
      <c r="D44" s="3"/>
      <c r="E44" s="3"/>
      <c r="F44" s="3"/>
      <c r="G44" s="3"/>
      <c r="H44" s="3"/>
      <c r="I44" s="3"/>
      <c r="J44" s="3"/>
      <c r="K44" s="3"/>
      <c r="L44" s="3"/>
      <c r="M44" s="3"/>
      <c r="N44" s="3"/>
      <c r="O44" s="3"/>
      <c r="P44" s="3"/>
      <c r="Q44" s="3"/>
    </row>
    <row r="45" spans="1:17">
      <c r="A45" s="3"/>
      <c r="B45" s="3"/>
      <c r="C45" s="3"/>
      <c r="D45" s="3"/>
      <c r="E45" s="3"/>
      <c r="F45" s="3"/>
      <c r="G45" s="3"/>
      <c r="H45" s="3"/>
      <c r="I45" s="3"/>
      <c r="J45" s="3"/>
      <c r="K45" s="3"/>
      <c r="L45" s="3"/>
      <c r="M45" s="3"/>
      <c r="N45" s="3"/>
      <c r="O45" s="3"/>
      <c r="P45" s="3"/>
      <c r="Q45" s="3"/>
    </row>
    <row r="46" spans="1:17">
      <c r="A46" s="3"/>
      <c r="B46" s="3"/>
      <c r="C46" s="3"/>
      <c r="D46" s="3"/>
      <c r="E46" s="3"/>
      <c r="F46" s="3"/>
      <c r="G46" s="3"/>
      <c r="H46" s="3"/>
      <c r="I46" s="3"/>
      <c r="J46" s="3"/>
      <c r="K46" s="3"/>
      <c r="L46" s="3"/>
      <c r="M46" s="3"/>
      <c r="N46" s="3"/>
      <c r="O46" s="3"/>
      <c r="P46" s="3"/>
      <c r="Q46" s="3"/>
    </row>
    <row r="47" spans="1:17">
      <c r="A47" s="3"/>
      <c r="B47" s="3"/>
      <c r="C47" s="3"/>
      <c r="D47" s="3"/>
      <c r="E47" s="3"/>
      <c r="F47" s="3"/>
      <c r="G47" s="3"/>
      <c r="H47" s="3"/>
      <c r="I47" s="3"/>
      <c r="J47" s="3"/>
      <c r="K47" s="3"/>
      <c r="L47" s="3"/>
      <c r="M47" s="3"/>
      <c r="N47" s="3"/>
      <c r="O47" s="3"/>
      <c r="P47" s="3"/>
      <c r="Q47" s="3"/>
    </row>
    <row r="48" spans="1:17">
      <c r="A48" s="3"/>
      <c r="B48" s="3"/>
      <c r="C48" s="3"/>
      <c r="D48" s="3"/>
      <c r="E48" s="3"/>
      <c r="F48" s="3"/>
      <c r="G48" s="3"/>
      <c r="H48" s="3"/>
      <c r="I48" s="3"/>
      <c r="J48" s="3"/>
      <c r="K48" s="3"/>
      <c r="L48" s="3"/>
      <c r="M48" s="3"/>
      <c r="N48" s="3"/>
      <c r="O48" s="3"/>
      <c r="P48" s="3"/>
      <c r="Q48" s="3"/>
    </row>
    <row r="49" spans="1:17">
      <c r="A49" s="3"/>
      <c r="B49" s="3"/>
      <c r="C49" s="3"/>
      <c r="D49" s="3"/>
      <c r="E49" s="3"/>
      <c r="F49" s="3"/>
      <c r="G49" s="3"/>
      <c r="H49" s="3"/>
      <c r="I49" s="3"/>
      <c r="J49" s="3"/>
      <c r="K49" s="3"/>
      <c r="L49" s="3"/>
      <c r="M49" s="3"/>
      <c r="N49" s="3"/>
      <c r="O49" s="3"/>
      <c r="P49" s="3"/>
      <c r="Q49" s="3"/>
    </row>
    <row r="50" spans="1:17">
      <c r="A50" s="3"/>
      <c r="B50" s="3"/>
      <c r="C50" s="3"/>
      <c r="D50" s="3"/>
      <c r="E50" s="3"/>
      <c r="F50" s="3"/>
      <c r="G50" s="3"/>
      <c r="H50" s="3"/>
      <c r="I50" s="3"/>
      <c r="J50" s="3"/>
      <c r="K50" s="3"/>
      <c r="L50" s="3"/>
      <c r="M50" s="3"/>
      <c r="N50" s="3"/>
      <c r="O50" s="3"/>
      <c r="P50" s="3"/>
      <c r="Q50" s="3"/>
    </row>
  </sheetData>
  <mergeCells count="1">
    <mergeCell ref="A1:I1"/>
  </mergeCells>
  <conditionalFormatting sqref="E16">
    <cfRule type="expression" dxfId="2" priority="1">
      <formula>E16=MAX($E$16,$G$16,$I$16)</formula>
    </cfRule>
  </conditionalFormatting>
  <conditionalFormatting sqref="G16">
    <cfRule type="expression" dxfId="1" priority="2">
      <formula>G16=MAX($E$16,$G$16,$I$16)</formula>
    </cfRule>
  </conditionalFormatting>
  <conditionalFormatting sqref="I16">
    <cfRule type="expression" dxfId="0" priority="3">
      <formula>I16=MAX($E$16,$G$16,$I$16)</formula>
    </cfRule>
  </conditionalFormatting>
  <dataValidations count="1">
    <dataValidation type="list" sqref="D9:D15 H9:H15 F9:F15" xr:uid="{00000000-0002-0000-0200-000000000000}">
      <formula1>"1,2,3,4,5"</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Trang tính</vt:lpstr>
      </vt:variant>
      <vt:variant>
        <vt:i4>3</vt:i4>
      </vt:variant>
    </vt:vector>
  </HeadingPairs>
  <TitlesOfParts>
    <vt:vector size="3" baseType="lpstr">
      <vt:lpstr>Hướng dẫn</vt:lpstr>
      <vt:lpstr>So sánh báo giá</vt:lpstr>
      <vt:lpstr>Chấm điểm &amp; Đề xuất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Lê Huy Tuấn</cp:lastModifiedBy>
  <dcterms:created xsi:type="dcterms:W3CDTF">2026-06-12T04:43:29Z</dcterms:created>
  <dcterms:modified xsi:type="dcterms:W3CDTF">2026-06-12T04:45:32Z</dcterms:modified>
</cp:coreProperties>
</file>